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846" windowWidth="12000" windowHeight="6885" activeTab="0"/>
  </bookViews>
  <sheets>
    <sheet name="2009-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et3">'[1]FORM-16'!#REF!</definedName>
    <definedName name="_MP1">'[2]entitlements'!#REF!</definedName>
    <definedName name="_NO3">#REF!</definedName>
    <definedName name="_NO5">#REF!</definedName>
    <definedName name="_NO7">#REF!</definedName>
    <definedName name="_qya3">#REF!</definedName>
    <definedName name="a">#REF!</definedName>
    <definedName name="aa">'[3]FORM-16'!#REF!</definedName>
    <definedName name="aaaa">'[4]FORM-16'!#REF!</definedName>
    <definedName name="aaaaaaaa">'[3]FORM-16'!#REF!</definedName>
    <definedName name="ac">'[3]FORM-16'!#REF!</definedName>
    <definedName name="adrga">#REF!</definedName>
    <definedName name="aertert">'[1]FORM-16'!#REF!</definedName>
    <definedName name="aet">'[2]entitlements'!#REF!</definedName>
    <definedName name="aet4t">'[1]FORM-16'!#REF!</definedName>
    <definedName name="aetga">#REF!</definedName>
    <definedName name="aetq4t">#REF!</definedName>
    <definedName name="aey">#REF!</definedName>
    <definedName name="AEY45AY">'[4]FORM-16'!#REF!</definedName>
    <definedName name="AEYA5Y">'[4]FORM-16'!#REF!</definedName>
    <definedName name="aeyae">'[5]FORM-16'!$B$1:$K$61</definedName>
    <definedName name="aeyAEY">'[4]FORM-16'!#REF!</definedName>
    <definedName name="AEYAY">'[4]FORM-16'!#REF!</definedName>
    <definedName name="AEYRAY">'[4]FORM-16'!#REF!</definedName>
    <definedName name="aeyrq">'[5]FORM-16'!$B$63:$K$135</definedName>
    <definedName name="aeyt">'[6]FORM-16'!$A$63:$J$135</definedName>
    <definedName name="AEYY">'[4]FORM-16'!#REF!</definedName>
    <definedName name="ag">#REF!</definedName>
    <definedName name="agea">'[2]entitlements'!#REF!</definedName>
    <definedName name="arey">'[3]FORM-16'!#REF!</definedName>
    <definedName name="areya">#REF!</definedName>
    <definedName name="arga">[7]!words</definedName>
    <definedName name="arhyae">#REF!</definedName>
    <definedName name="aryaey">[7]!words</definedName>
    <definedName name="asd">'[1]FORM-16'!#REF!</definedName>
    <definedName name="asegt">[8]!words</definedName>
    <definedName name="asg">'[3]FORM-16'!#REF!</definedName>
    <definedName name="atat">#REF!</definedName>
    <definedName name="awyY">#REF!</definedName>
    <definedName name="AY5Y">'[4]FORM-16'!#REF!</definedName>
    <definedName name="AYAY">'[4]FORM-16'!#REF!</definedName>
    <definedName name="AYHT">'[4]FORM-16'!#REF!</definedName>
    <definedName name="AYSEY">'[4]FORM-16'!#REF!</definedName>
    <definedName name="b">#REF!</definedName>
    <definedName name="bi">#REF!</definedName>
    <definedName name="da">'[3]FORM-16'!#REF!</definedName>
    <definedName name="db">'[3]FORM-16'!#REF!</definedName>
    <definedName name="dgae">#REF!</definedName>
    <definedName name="drgarhy">#REF!</definedName>
    <definedName name="dtu">'[1]FORM-16'!#REF!</definedName>
    <definedName name="dtyr">'[9]FORM-16'!$A$1:$J$61</definedName>
    <definedName name="eay">'[10]entitlements'!#REF!</definedName>
    <definedName name="ei">#REF!</definedName>
    <definedName name="eratret">'[1]FORM-16'!#REF!</definedName>
    <definedName name="erteat">'[1]FORM-16'!#REF!</definedName>
    <definedName name="ertet">'[1]FORM-16'!#REF!</definedName>
    <definedName name="eryq43y7">'[9]FORM-16'!$A$63:$J$135</definedName>
    <definedName name="et4twq">'[1]FORM-16'!#REF!</definedName>
    <definedName name="eta34t">'[1]FORM-16'!#REF!</definedName>
    <definedName name="etaet">'[1]FORM-16'!#REF!</definedName>
    <definedName name="etu">'[11]FORM-16'!$A$63:$J$135</definedName>
    <definedName name="EWGFEWg">#REF!</definedName>
    <definedName name="ewtew">'[2]entitlements'!#REF!</definedName>
    <definedName name="ewtr">#REF!</definedName>
    <definedName name="EY5Y">'[4]FORM-16'!#REF!</definedName>
    <definedName name="fd">'[2]entitlements'!#REF!</definedName>
    <definedName name="fwef">#REF!</definedName>
    <definedName name="ga">'[3]FORM-16'!#REF!</definedName>
    <definedName name="gb">'[3]FORM-16'!#REF!</definedName>
    <definedName name="gfjf">#REF!</definedName>
    <definedName name="GWEEygera">#REF!</definedName>
    <definedName name="ha">'[3]FORM-16'!#REF!</definedName>
    <definedName name="hardyg">'[3]FORM-16'!#REF!</definedName>
    <definedName name="hb">'[3]FORM-16'!#REF!</definedName>
    <definedName name="i">'[1]FORM-16'!#REF!</definedName>
    <definedName name="income">#REF!</definedName>
    <definedName name="INSTRUCT">#REF!</definedName>
    <definedName name="int">'[1]FORM-16'!#REF!</definedName>
    <definedName name="interest">'[1]FORM-16'!#REF!</definedName>
    <definedName name="iuw5i">#REF!</definedName>
    <definedName name="ja">#REF!</definedName>
    <definedName name="jb">#REF!</definedName>
    <definedName name="k">'[12]Form 16'!$B$63:$K$121</definedName>
    <definedName name="ka">'[3]FORM-16'!#REF!</definedName>
    <definedName name="kb">'[3]FORM-16'!#REF!</definedName>
    <definedName name="LETTER">#REF!</definedName>
    <definedName name="LOCAL">#REF!</definedName>
    <definedName name="mp">'[13]entitlements'!#REF!</definedName>
    <definedName name="PAGE">#REF!</definedName>
    <definedName name="PAGE1">#REF!</definedName>
    <definedName name="PAGE10">#REF!</definedName>
    <definedName name="PAGE11">#REF!</definedName>
    <definedName name="PAGE12">#REF!</definedName>
    <definedName name="PAGE2">#REF!</definedName>
    <definedName name="PAGE3">#REF!</definedName>
    <definedName name="PAGE4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qregt3yg">#REF!</definedName>
    <definedName name="QUARTER1">#REF!</definedName>
    <definedName name="QUARTER2">#REF!</definedName>
    <definedName name="QUARTER3">#REF!</definedName>
    <definedName name="QUARTER4">#REF!</definedName>
    <definedName name="qwerrt">#REF!</definedName>
    <definedName name="RAEYAEY">'[4]FORM-16'!#REF!</definedName>
    <definedName name="rdteqt">'[1]FORM-16'!#REF!</definedName>
    <definedName name="rsaya">[14]!words</definedName>
    <definedName name="rtert">'[1]FORM-16'!#REF!</definedName>
    <definedName name="ry">'[6]FORM-16'!$A$1:$J$61</definedName>
    <definedName name="sa">'[3]FORM-16'!#REF!</definedName>
    <definedName name="sary">'[11]FORM-16'!$A$1:$J$61</definedName>
    <definedName name="sb">'[3]FORM-16'!#REF!</definedName>
    <definedName name="sdtdf">'[1]FORM-16'!#REF!</definedName>
    <definedName name="seyya">'[3]FORM-16'!#REF!</definedName>
    <definedName name="sft">#REF!</definedName>
    <definedName name="sh">#REF!</definedName>
    <definedName name="srdy">'[3]FORM-16'!#REF!</definedName>
    <definedName name="sreya">'[3]FORM-16'!#REF!</definedName>
    <definedName name="srty">'[3]FORM-16'!#REF!</definedName>
    <definedName name="sTFg">'[2]entitlements'!#REF!</definedName>
    <definedName name="surtu">#REF!</definedName>
    <definedName name="syas">'[3]FORM-16'!#REF!</definedName>
    <definedName name="szg">#REF!</definedName>
    <definedName name="t">'[6]FORM-16'!$A$63:$J$135</definedName>
    <definedName name="tax">#REF!</definedName>
    <definedName name="tens">#REF!</definedName>
    <definedName name="TOTAL">#REF!</definedName>
    <definedName name="tou">#REF!</definedName>
    <definedName name="trdut">'[1]FORM-16'!#REF!</definedName>
    <definedName name="trsy">'[3]FORM-16'!#REF!</definedName>
    <definedName name="units">#REF!</definedName>
    <definedName name="USDOLLARS">#REF!</definedName>
    <definedName name="w5y">#REF!</definedName>
    <definedName name="wa">'[3]FORM-16'!#REF!</definedName>
    <definedName name="wat">'[6]FORM-16'!$A$1:$J$61</definedName>
    <definedName name="wb">'[3]FORM-16'!#REF!</definedName>
    <definedName name="wetw">#REF!</definedName>
    <definedName name="words">[7]!words</definedName>
    <definedName name="xxxx">#REF!</definedName>
    <definedName name="xyz">#REF!</definedName>
    <definedName name="ya5y">[14]!words</definedName>
    <definedName name="YEARLOCAL">#REF!</definedName>
    <definedName name="Yes">'2009-10'!$C$67</definedName>
    <definedName name="ytruy">'[1]FORM-16'!#REF!</definedName>
    <definedName name="z">#REF!</definedName>
    <definedName name="zfgha">#REF!</definedName>
  </definedNames>
  <calcPr fullCalcOnLoad="1"/>
</workbook>
</file>

<file path=xl/sharedStrings.xml><?xml version="1.0" encoding="utf-8"?>
<sst xmlns="http://schemas.openxmlformats.org/spreadsheetml/2006/main" count="122" uniqueCount="104">
  <si>
    <t>Sex (for male - 1, for female - 0)</t>
  </si>
  <si>
    <t>Number of children</t>
  </si>
  <si>
    <t>Salary Breakup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</si>
  <si>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</si>
  <si>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</si>
  <si>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</si>
  <si>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</si>
  <si>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</si>
  <si>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</si>
  <si>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</si>
  <si>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</si>
  <si>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</si>
  <si>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</si>
  <si>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</si>
  <si>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</si>
  <si>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</si>
  <si>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Basic</t>
  </si>
  <si>
    <t>HRA</t>
  </si>
  <si>
    <t>Transport Allowance</t>
  </si>
  <si>
    <t>Child Education</t>
  </si>
  <si>
    <t>LTA</t>
  </si>
  <si>
    <t>Leave Encashment</t>
  </si>
  <si>
    <t>Performance Incentive</t>
  </si>
  <si>
    <t>Medical Reimbursement</t>
  </si>
  <si>
    <t>Food Coupons</t>
  </si>
  <si>
    <t>Telephone Reimbursements</t>
  </si>
  <si>
    <t>Car Expenses Reimbursement</t>
  </si>
  <si>
    <t>TOTAL SALARY</t>
  </si>
  <si>
    <t xml:space="preserve">Less : Exemptions </t>
  </si>
  <si>
    <t>Actual Rent paid as per rent receipts</t>
  </si>
  <si>
    <t>HRA Exemption</t>
  </si>
  <si>
    <t>Child Education Allowance</t>
  </si>
  <si>
    <t xml:space="preserve">Medical Reimbursement </t>
  </si>
  <si>
    <t xml:space="preserve">LTA </t>
  </si>
  <si>
    <t>Telephone Reimbursement</t>
  </si>
  <si>
    <t>Balance Salary</t>
  </si>
  <si>
    <t>Professional Tax</t>
  </si>
  <si>
    <t>Net Taxable Salary</t>
  </si>
  <si>
    <t>Any other Income</t>
  </si>
  <si>
    <t>Gross Total Income</t>
  </si>
  <si>
    <t>Deductions under chapter VIA</t>
  </si>
  <si>
    <t>80U (Handicapped person)</t>
  </si>
  <si>
    <t xml:space="preserve"> </t>
  </si>
  <si>
    <t>Total Income</t>
  </si>
  <si>
    <t>Total Income rounded off</t>
  </si>
  <si>
    <t>Tax on Total Income</t>
  </si>
  <si>
    <t>LIC Premium</t>
  </si>
  <si>
    <t>Employee's contribution to PF</t>
  </si>
  <si>
    <t>PPF</t>
  </si>
  <si>
    <t>Tution Fees paid</t>
  </si>
  <si>
    <t>Housing Loan Principal repayment</t>
  </si>
  <si>
    <t>Others</t>
  </si>
  <si>
    <t>Surcharge</t>
  </si>
  <si>
    <t>Tax Payable</t>
  </si>
  <si>
    <t>TDS</t>
  </si>
  <si>
    <t>Net Tax Payable</t>
  </si>
  <si>
    <t>Monthly Deductions from salary</t>
  </si>
  <si>
    <t>Balance</t>
  </si>
  <si>
    <t>Car Reimbursement</t>
  </si>
  <si>
    <t>Other Reimbursement</t>
  </si>
  <si>
    <t>Employee's PF Contribution</t>
  </si>
  <si>
    <t>Infrastructure Bonds</t>
  </si>
  <si>
    <t xml:space="preserve"> 80C + 80CCC(Pension Fund):</t>
  </si>
  <si>
    <t>Total of Section 80C</t>
  </si>
  <si>
    <t>Amt. Invested</t>
  </si>
  <si>
    <t>Total Deduction under Section 80C &amp; 80CCC</t>
  </si>
  <si>
    <t>80E (Interest on Loan for Higher Education)</t>
  </si>
  <si>
    <t>Pension Fund (80 CCC)</t>
  </si>
  <si>
    <t>Fixed Deposit for 5 yrs. or more</t>
  </si>
  <si>
    <t>Loss from House Property (interest component)</t>
  </si>
  <si>
    <t>Investment &amp;</t>
  </si>
  <si>
    <t>Bills Details</t>
  </si>
  <si>
    <t>Place of Residence(For Metro cities-0,For Non Metro cities-1)</t>
  </si>
  <si>
    <t>Education Cess @ 3%</t>
  </si>
  <si>
    <t>ELSS</t>
  </si>
  <si>
    <t>Arrears</t>
  </si>
  <si>
    <t>Internet Expense</t>
  </si>
  <si>
    <t>Driver Salary</t>
  </si>
  <si>
    <t>Internet expense</t>
  </si>
  <si>
    <t>Employer's PF Contribution</t>
  </si>
  <si>
    <t>Food Coupons\Periodical Journals</t>
  </si>
  <si>
    <t>In Hand</t>
  </si>
  <si>
    <t>Total Tax as per Consolidation Sheet:</t>
  </si>
  <si>
    <t>PARTICULARS</t>
  </si>
  <si>
    <t>%</t>
  </si>
  <si>
    <t>PAYABLE</t>
  </si>
  <si>
    <t>PAID</t>
  </si>
  <si>
    <t>DIFFERENCE</t>
  </si>
  <si>
    <t>ADVANCE TAX SCHEDULE</t>
  </si>
  <si>
    <t>Tax Calculator F.Y. 2009-10</t>
  </si>
  <si>
    <t>Payable upto 15th June, 2009</t>
  </si>
  <si>
    <t>Payable upto 15th September, 2009</t>
  </si>
  <si>
    <t>Payable upto 15th December, 2009</t>
  </si>
  <si>
    <t>Payable upto 15th March, 2010</t>
  </si>
  <si>
    <t>http://www.PankajBatra.com</t>
  </si>
  <si>
    <t>80D (Medical insurance premium, Parents)</t>
  </si>
  <si>
    <t>80G (100 % deductions)</t>
  </si>
  <si>
    <t>80G (50 % deductions)</t>
  </si>
  <si>
    <t>80D (Medical insurance premium, Self/Family)</t>
  </si>
  <si>
    <t>Others deductions (transport etc.)</t>
  </si>
  <si>
    <t>Gifts From Non-Relatives</t>
  </si>
  <si>
    <t>Gifts From Relatives</t>
  </si>
  <si>
    <t>Age</t>
  </si>
  <si>
    <t>Grade/Special/Dearness Allowance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</si>
</sst>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%"/>
    <numFmt numFmtId="175" formatCode="_(* #,##0.000_);_(* \(#,##0.000\);_(* &quot;-&quot;??_);_(@_)"/>
    <numFmt numFmtId="176" formatCode="#,##0.0"/>
    <numFmt numFmtId="177" formatCode="#,##0.000"/>
    <numFmt numFmtId="178" formatCode="_(* #,##0.0_);_(* \(#,##0.0\);_(* &quot;-&quot;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-* #,##0_-;\-* #,##0_-;_-* &quot;-&quot;??_-;_-@_-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6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172" fontId="3" fillId="33" borderId="10" xfId="42" applyNumberFormat="1" applyFont="1" applyFill="1" applyBorder="1" applyAlignment="1" applyProtection="1">
      <alignment/>
      <protection hidden="1"/>
    </xf>
    <xf numFmtId="172" fontId="3" fillId="33" borderId="11" xfId="42" applyNumberFormat="1" applyFont="1" applyFill="1" applyBorder="1" applyAlignment="1" applyProtection="1">
      <alignment/>
      <protection hidden="1"/>
    </xf>
    <xf numFmtId="172" fontId="3" fillId="33" borderId="12" xfId="42" applyNumberFormat="1" applyFont="1" applyFill="1" applyBorder="1" applyAlignment="1" applyProtection="1">
      <alignment/>
      <protection hidden="1"/>
    </xf>
    <xf numFmtId="4" fontId="0" fillId="0" borderId="0" xfId="0" applyNumberFormat="1" applyFill="1" applyAlignment="1" applyProtection="1">
      <alignment/>
      <protection hidden="1"/>
    </xf>
    <xf numFmtId="4" fontId="0" fillId="33" borderId="13" xfId="0" applyNumberFormat="1" applyFill="1" applyBorder="1" applyAlignment="1" applyProtection="1">
      <alignment/>
      <protection hidden="1"/>
    </xf>
    <xf numFmtId="4" fontId="0" fillId="33" borderId="14" xfId="0" applyNumberFormat="1" applyFill="1" applyBorder="1" applyAlignment="1" applyProtection="1">
      <alignment/>
      <protection hidden="1"/>
    </xf>
    <xf numFmtId="4" fontId="0" fillId="33" borderId="15" xfId="0" applyNumberFormat="1" applyFill="1" applyBorder="1" applyAlignment="1" applyProtection="1">
      <alignment/>
      <protection hidden="1"/>
    </xf>
    <xf numFmtId="4" fontId="3" fillId="33" borderId="13" xfId="0" applyNumberFormat="1" applyFont="1" applyFill="1" applyBorder="1" applyAlignment="1" applyProtection="1">
      <alignment horizontal="center" vertical="center"/>
      <protection hidden="1"/>
    </xf>
    <xf numFmtId="0" fontId="0" fillId="33" borderId="15" xfId="0" applyFill="1" applyBorder="1" applyAlignment="1" applyProtection="1">
      <alignment horizontal="center" vertical="center"/>
      <protection hidden="1"/>
    </xf>
    <xf numFmtId="172" fontId="3" fillId="33" borderId="16" xfId="42" applyNumberFormat="1" applyFont="1" applyFill="1" applyBorder="1" applyAlignment="1" applyProtection="1">
      <alignment/>
      <protection hidden="1"/>
    </xf>
    <xf numFmtId="172" fontId="0" fillId="33" borderId="11" xfId="42" applyNumberFormat="1" applyFill="1" applyBorder="1" applyAlignment="1" applyProtection="1">
      <alignment/>
      <protection hidden="1"/>
    </xf>
    <xf numFmtId="172" fontId="0" fillId="33" borderId="11" xfId="42" applyNumberFormat="1" applyFont="1" applyFill="1" applyBorder="1" applyAlignment="1" applyProtection="1">
      <alignment/>
      <protection hidden="1"/>
    </xf>
    <xf numFmtId="172" fontId="3" fillId="33" borderId="17" xfId="42" applyNumberFormat="1" applyFont="1" applyFill="1" applyBorder="1" applyAlignment="1" applyProtection="1">
      <alignment/>
      <protection hidden="1"/>
    </xf>
    <xf numFmtId="172" fontId="3" fillId="33" borderId="18" xfId="42" applyNumberFormat="1" applyFont="1" applyFill="1" applyBorder="1" applyAlignment="1" applyProtection="1">
      <alignment/>
      <protection hidden="1"/>
    </xf>
    <xf numFmtId="172" fontId="0" fillId="33" borderId="10" xfId="42" applyNumberFormat="1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172" fontId="6" fillId="0" borderId="0" xfId="42" applyNumberFormat="1" applyFont="1" applyAlignment="1" applyProtection="1">
      <alignment/>
      <protection hidden="1"/>
    </xf>
    <xf numFmtId="172" fontId="5" fillId="0" borderId="19" xfId="42" applyNumberFormat="1" applyFont="1" applyBorder="1" applyAlignment="1" applyProtection="1">
      <alignment/>
      <protection hidden="1"/>
    </xf>
    <xf numFmtId="0" fontId="5" fillId="0" borderId="20" xfId="0" applyFont="1" applyBorder="1" applyAlignment="1" applyProtection="1">
      <alignment horizontal="center"/>
      <protection hidden="1"/>
    </xf>
    <xf numFmtId="172" fontId="5" fillId="0" borderId="20" xfId="42" applyNumberFormat="1" applyFont="1" applyBorder="1" applyAlignment="1" applyProtection="1">
      <alignment horizontal="center"/>
      <protection hidden="1"/>
    </xf>
    <xf numFmtId="9" fontId="6" fillId="0" borderId="0" xfId="59" applyFont="1" applyAlignment="1" applyProtection="1">
      <alignment/>
      <protection hidden="1"/>
    </xf>
    <xf numFmtId="172" fontId="6" fillId="0" borderId="0" xfId="0" applyNumberFormat="1" applyFont="1" applyAlignment="1" applyProtection="1">
      <alignment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21" xfId="0" applyFont="1" applyFill="1" applyBorder="1" applyAlignment="1" applyProtection="1">
      <alignment/>
      <protection hidden="1"/>
    </xf>
    <xf numFmtId="4" fontId="3" fillId="33" borderId="22" xfId="0" applyNumberFormat="1" applyFont="1" applyFill="1" applyBorder="1" applyAlignment="1" applyProtection="1">
      <alignment/>
      <protection hidden="1"/>
    </xf>
    <xf numFmtId="3" fontId="0" fillId="33" borderId="22" xfId="0" applyNumberFormat="1" applyFill="1" applyBorder="1" applyAlignment="1" applyProtection="1">
      <alignment/>
      <protection hidden="1"/>
    </xf>
    <xf numFmtId="172" fontId="0" fillId="33" borderId="22" xfId="42" applyNumberFormat="1" applyFill="1" applyBorder="1" applyAlignment="1" applyProtection="1">
      <alignment/>
      <protection hidden="1"/>
    </xf>
    <xf numFmtId="4" fontId="0" fillId="33" borderId="22" xfId="0" applyNumberFormat="1" applyFill="1" applyBorder="1" applyAlignment="1" applyProtection="1">
      <alignment/>
      <protection hidden="1"/>
    </xf>
    <xf numFmtId="0" fontId="3" fillId="33" borderId="23" xfId="0" applyFont="1" applyFill="1" applyBorder="1" applyAlignment="1" applyProtection="1">
      <alignment/>
      <protection hidden="1"/>
    </xf>
    <xf numFmtId="4" fontId="3" fillId="33" borderId="0" xfId="0" applyNumberFormat="1" applyFont="1" applyFill="1" applyBorder="1" applyAlignment="1" applyProtection="1">
      <alignment/>
      <protection hidden="1"/>
    </xf>
    <xf numFmtId="3" fontId="0" fillId="33" borderId="0" xfId="0" applyNumberFormat="1" applyFill="1" applyBorder="1" applyAlignment="1" applyProtection="1">
      <alignment/>
      <protection hidden="1"/>
    </xf>
    <xf numFmtId="172" fontId="0" fillId="33" borderId="0" xfId="42" applyNumberFormat="1" applyFill="1" applyBorder="1" applyAlignment="1" applyProtection="1">
      <alignment/>
      <protection hidden="1"/>
    </xf>
    <xf numFmtId="4" fontId="0" fillId="33" borderId="0" xfId="0" applyNumberFormat="1" applyFill="1" applyBorder="1" applyAlignment="1" applyProtection="1">
      <alignment/>
      <protection hidden="1"/>
    </xf>
    <xf numFmtId="0" fontId="3" fillId="34" borderId="23" xfId="0" applyFont="1" applyFill="1" applyBorder="1" applyAlignment="1" applyProtection="1">
      <alignment/>
      <protection hidden="1"/>
    </xf>
    <xf numFmtId="0" fontId="3" fillId="35" borderId="23" xfId="0" applyFont="1" applyFill="1" applyBorder="1" applyAlignment="1" applyProtection="1">
      <alignment wrapText="1"/>
      <protection hidden="1"/>
    </xf>
    <xf numFmtId="0" fontId="3" fillId="36" borderId="24" xfId="0" applyFont="1" applyFill="1" applyBorder="1" applyAlignment="1" applyProtection="1">
      <alignment/>
      <protection hidden="1"/>
    </xf>
    <xf numFmtId="0" fontId="3" fillId="33" borderId="19" xfId="0" applyNumberFormat="1" applyFont="1" applyFill="1" applyBorder="1" applyAlignment="1" applyProtection="1">
      <alignment/>
      <protection hidden="1"/>
    </xf>
    <xf numFmtId="4" fontId="0" fillId="33" borderId="19" xfId="0" applyNumberFormat="1" applyFill="1" applyBorder="1" applyAlignment="1" applyProtection="1">
      <alignment/>
      <protection hidden="1"/>
    </xf>
    <xf numFmtId="4" fontId="3" fillId="33" borderId="10" xfId="0" applyNumberFormat="1" applyFont="1" applyFill="1" applyBorder="1" applyAlignment="1" applyProtection="1">
      <alignment horizontal="center" vertical="center"/>
      <protection hidden="1"/>
    </xf>
    <xf numFmtId="4" fontId="3" fillId="33" borderId="21" xfId="0" applyNumberFormat="1" applyFont="1" applyFill="1" applyBorder="1" applyAlignment="1" applyProtection="1">
      <alignment horizontal="left" vertical="center"/>
      <protection hidden="1"/>
    </xf>
    <xf numFmtId="0" fontId="0" fillId="33" borderId="18" xfId="0" applyFill="1" applyBorder="1" applyAlignment="1" applyProtection="1">
      <alignment horizontal="center" vertical="center"/>
      <protection hidden="1"/>
    </xf>
    <xf numFmtId="4" fontId="3" fillId="33" borderId="24" xfId="0" applyNumberFormat="1" applyFont="1" applyFill="1" applyBorder="1" applyAlignment="1" applyProtection="1">
      <alignment horizontal="left" vertical="center"/>
      <protection hidden="1"/>
    </xf>
    <xf numFmtId="0" fontId="0" fillId="33" borderId="23" xfId="0" applyFont="1" applyFill="1" applyBorder="1" applyAlignment="1" applyProtection="1">
      <alignment/>
      <protection hidden="1"/>
    </xf>
    <xf numFmtId="4" fontId="0" fillId="33" borderId="0" xfId="0" applyNumberFormat="1" applyFont="1" applyFill="1" applyBorder="1" applyAlignment="1" applyProtection="1">
      <alignment/>
      <protection hidden="1"/>
    </xf>
    <xf numFmtId="172" fontId="3" fillId="33" borderId="20" xfId="42" applyNumberFormat="1" applyFont="1" applyFill="1" applyBorder="1" applyAlignment="1" applyProtection="1">
      <alignment/>
      <protection hidden="1"/>
    </xf>
    <xf numFmtId="0" fontId="0" fillId="33" borderId="23" xfId="0" applyFill="1" applyBorder="1" applyAlignment="1" applyProtection="1">
      <alignment/>
      <protection hidden="1"/>
    </xf>
    <xf numFmtId="172" fontId="0" fillId="0" borderId="0" xfId="0" applyNumberFormat="1" applyFill="1" applyAlignment="1" applyProtection="1">
      <alignment/>
      <protection hidden="1"/>
    </xf>
    <xf numFmtId="172" fontId="3" fillId="33" borderId="23" xfId="42" applyNumberFormat="1" applyFont="1" applyFill="1" applyBorder="1" applyAlignment="1" applyProtection="1">
      <alignment horizontal="left"/>
      <protection hidden="1"/>
    </xf>
    <xf numFmtId="172" fontId="3" fillId="33" borderId="25" xfId="42" applyNumberFormat="1" applyFont="1" applyFill="1" applyBorder="1" applyAlignment="1" applyProtection="1">
      <alignment horizontal="left" wrapText="1"/>
      <protection hidden="1"/>
    </xf>
    <xf numFmtId="172" fontId="3" fillId="0" borderId="26" xfId="42" applyNumberFormat="1" applyFont="1" applyFill="1" applyBorder="1" applyAlignment="1" applyProtection="1">
      <alignment/>
      <protection hidden="1"/>
    </xf>
    <xf numFmtId="172" fontId="0" fillId="33" borderId="17" xfId="42" applyNumberFormat="1" applyFont="1" applyFill="1" applyBorder="1" applyAlignment="1" applyProtection="1">
      <alignment/>
      <protection hidden="1"/>
    </xf>
    <xf numFmtId="172" fontId="0" fillId="33" borderId="17" xfId="42" applyNumberFormat="1" applyFill="1" applyBorder="1" applyAlignment="1" applyProtection="1">
      <alignment/>
      <protection hidden="1"/>
    </xf>
    <xf numFmtId="172" fontId="0" fillId="37" borderId="17" xfId="42" applyNumberFormat="1" applyFont="1" applyFill="1" applyBorder="1" applyAlignment="1" applyProtection="1">
      <alignment/>
      <protection hidden="1"/>
    </xf>
    <xf numFmtId="172" fontId="0" fillId="33" borderId="27" xfId="42" applyNumberFormat="1" applyFont="1" applyFill="1" applyBorder="1" applyAlignment="1" applyProtection="1">
      <alignment/>
      <protection hidden="1"/>
    </xf>
    <xf numFmtId="172" fontId="0" fillId="33" borderId="23" xfId="42" applyNumberFormat="1" applyFont="1" applyFill="1" applyBorder="1" applyAlignment="1" applyProtection="1">
      <alignment horizontal="left" wrapText="1"/>
      <protection hidden="1"/>
    </xf>
    <xf numFmtId="172" fontId="0" fillId="33" borderId="23" xfId="42" applyNumberFormat="1" applyFont="1" applyFill="1" applyBorder="1" applyAlignment="1" applyProtection="1">
      <alignment/>
      <protection hidden="1"/>
    </xf>
    <xf numFmtId="172" fontId="3" fillId="33" borderId="23" xfId="42" applyNumberFormat="1" applyFont="1" applyFill="1" applyBorder="1" applyAlignment="1" applyProtection="1">
      <alignment/>
      <protection hidden="1"/>
    </xf>
    <xf numFmtId="172" fontId="0" fillId="33" borderId="23" xfId="42" applyNumberForma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center"/>
      <protection hidden="1"/>
    </xf>
    <xf numFmtId="172" fontId="4" fillId="0" borderId="0" xfId="42" applyNumberFormat="1" applyFont="1" applyFill="1" applyAlignment="1" applyProtection="1">
      <alignment horizontal="center"/>
      <protection hidden="1"/>
    </xf>
    <xf numFmtId="172" fontId="3" fillId="33" borderId="24" xfId="42" applyNumberFormat="1" applyFont="1" applyFill="1" applyBorder="1" applyAlignment="1" applyProtection="1">
      <alignment/>
      <protection hidden="1"/>
    </xf>
    <xf numFmtId="172" fontId="0" fillId="33" borderId="19" xfId="42" applyNumberFormat="1" applyFill="1" applyBorder="1" applyAlignment="1" applyProtection="1">
      <alignment/>
      <protection hidden="1"/>
    </xf>
    <xf numFmtId="0" fontId="0" fillId="33" borderId="21" xfId="0" applyFill="1" applyBorder="1" applyAlignment="1" applyProtection="1">
      <alignment/>
      <protection hidden="1"/>
    </xf>
    <xf numFmtId="172" fontId="0" fillId="33" borderId="0" xfId="42" applyNumberFormat="1" applyFont="1" applyFill="1" applyBorder="1" applyAlignment="1" applyProtection="1">
      <alignment/>
      <protection hidden="1"/>
    </xf>
    <xf numFmtId="4" fontId="0" fillId="0" borderId="0" xfId="0" applyNumberFormat="1" applyFill="1" applyBorder="1" applyAlignment="1" applyProtection="1">
      <alignment/>
      <protection hidden="1"/>
    </xf>
    <xf numFmtId="172" fontId="0" fillId="0" borderId="0" xfId="42" applyNumberFormat="1" applyFill="1" applyBorder="1" applyAlignment="1" applyProtection="1">
      <alignment/>
      <protection locked="0"/>
    </xf>
    <xf numFmtId="0" fontId="3" fillId="34" borderId="0" xfId="0" applyNumberFormat="1" applyFont="1" applyFill="1" applyBorder="1" applyAlignment="1" applyProtection="1">
      <alignment horizontal="center"/>
      <protection locked="0"/>
    </xf>
    <xf numFmtId="0" fontId="3" fillId="35" borderId="0" xfId="0" applyNumberFormat="1" applyFont="1" applyFill="1" applyBorder="1" applyAlignment="1" applyProtection="1">
      <alignment horizontal="center"/>
      <protection locked="0"/>
    </xf>
    <xf numFmtId="0" fontId="3" fillId="36" borderId="19" xfId="0" applyNumberFormat="1" applyFont="1" applyFill="1" applyBorder="1" applyAlignment="1" applyProtection="1">
      <alignment horizontal="center"/>
      <protection locked="0"/>
    </xf>
    <xf numFmtId="172" fontId="0" fillId="0" borderId="0" xfId="42" applyNumberFormat="1" applyFont="1" applyFill="1" applyBorder="1" applyAlignment="1" applyProtection="1">
      <alignment/>
      <protection locked="0"/>
    </xf>
    <xf numFmtId="172" fontId="0" fillId="0" borderId="26" xfId="42" applyNumberFormat="1" applyFont="1" applyFill="1" applyBorder="1" applyAlignment="1" applyProtection="1">
      <alignment/>
      <protection locked="0"/>
    </xf>
    <xf numFmtId="172" fontId="0" fillId="0" borderId="0" xfId="42" applyNumberFormat="1" applyFont="1" applyFill="1" applyBorder="1" applyAlignment="1" applyProtection="1">
      <alignment/>
      <protection locked="0"/>
    </xf>
    <xf numFmtId="4" fontId="42" fillId="0" borderId="19" xfId="53" applyNumberFormat="1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gargasa\shwet\Surabhi\British%20Airways\Kevin%20Steele98-9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patankarsh\shilpa\My%20Documents\SMITA\CIGNA\E_98-9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duaar\Allot_Hasneeta\DOCUME~1\DLSONISO\LOCALS~1\Temp\PN_01-02_21May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back%20up_new\Priyanka%20Singh\Work%20Area\PCI\02-03\Anthony\Anthony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back%20up_new\Shwet\Singer\Coke%2000-01\Jeff%20Irwin\My%20Documents\SMITA\CIGNA\E_98-9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patankarsh\shilpa\My%20Documents\VIKRAM\Cargill-%20PR-98-99\Cargill-%20monthly%20payroll-98-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danismi\smita\My%20Documents\SMITA\CIGNA\E_98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maheshjk\vishal\My%20Documents\SMITA\BRIT\Kevin%20Steele97-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patankarsh\shilpa\My%20Documents\shilpa\reckitt%20&amp;%20colman\windows\TEMP\BRIT\Kevin%20Steele97-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duaar\Allot_Hasneeta\BNS\FY2001-02\Terry\TW_01-02-Fin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duaar\Allot_Hasneeta\BNS\FY2001-02\Form%2024\PN_01-02_21May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maheshjk\vishal\CFJV-%20Tax%20Computation%201999-2000%20-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maheshjk\vishal\CFJV-%20Tax%20Computation%201999-2000%20-final%20final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kaurgu\jacobs\2000-01\Thomas_00_01_FINAL_18ju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entitlement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  <sheetName val="master"/>
    </sheetNames>
    <sheetDataSet>
      <sheetData sheetId="0">
        <row r="9">
          <cell r="A9" t="str">
            <v>    Name and Address of the Employer</v>
          </cell>
          <cell r="H9" t="str">
            <v>Name and Designation of the</v>
          </cell>
        </row>
        <row r="10">
          <cell r="H10" t="str">
            <v>Employee</v>
          </cell>
        </row>
        <row r="12">
          <cell r="A12" t="str">
            <v>BANK OF NOVA SCOTIA, </v>
          </cell>
          <cell r="H12" t="str">
            <v>PETER NESBITT</v>
          </cell>
        </row>
        <row r="13">
          <cell r="A13" t="str">
            <v>DR. GOPAL DAS BHAWAN</v>
          </cell>
          <cell r="H13" t="str">
            <v>MANAGER</v>
          </cell>
        </row>
        <row r="14">
          <cell r="A14" t="str">
            <v>28, BARAKHAMBA ROAD</v>
          </cell>
        </row>
        <row r="15">
          <cell r="A15" t="str">
            <v>    PAN/GIR NO.</v>
          </cell>
          <cell r="D15" t="str">
            <v>   TAN</v>
          </cell>
          <cell r="H15" t="str">
            <v>PAN/GIR NO.</v>
          </cell>
        </row>
        <row r="16">
          <cell r="A16" t="str">
            <v>AAACB 1536H</v>
          </cell>
          <cell r="D16" t="b">
            <v>0</v>
          </cell>
          <cell r="H16" t="str">
            <v>APPLIED FOR</v>
          </cell>
        </row>
        <row r="17">
          <cell r="F17" t="str">
            <v>      PERIOD</v>
          </cell>
          <cell r="I17" t="str">
            <v>ASSESSMENT</v>
          </cell>
        </row>
        <row r="18">
          <cell r="A18" t="str">
            <v>TDS Circle where Annual Return/Statement under </v>
          </cell>
          <cell r="F18" t="str">
            <v>FROM</v>
          </cell>
          <cell r="H18" t="str">
            <v>TO</v>
          </cell>
          <cell r="I18" t="str">
            <v>YEAR</v>
          </cell>
        </row>
        <row r="19">
          <cell r="A19" t="str">
            <v>section 206 is to be filed                   </v>
          </cell>
          <cell r="F19" t="str">
            <v>1 April 2001</v>
          </cell>
          <cell r="H19" t="str">
            <v>31 March 2002</v>
          </cell>
          <cell r="I19" t="str">
            <v>2002-2003</v>
          </cell>
          <cell r="J19" t="str">
            <v> </v>
          </cell>
        </row>
        <row r="22">
          <cell r="A22" t="str">
            <v>DETAILS OF SALARY PAID AND ANY OTHER INCOME AND TAX DEDUCTED</v>
          </cell>
        </row>
        <row r="24">
          <cell r="I24" t="str">
            <v>Rs.</v>
          </cell>
          <cell r="J24" t="str">
            <v>Rs.</v>
          </cell>
        </row>
        <row r="25">
          <cell r="A25" t="str">
            <v>1.</v>
          </cell>
          <cell r="B25" t="str">
            <v>GROSS SALARY * </v>
          </cell>
          <cell r="I25">
            <v>5572880</v>
          </cell>
        </row>
        <row r="27">
          <cell r="A27" t="str">
            <v>2.</v>
          </cell>
          <cell r="B27" t="str">
            <v>LESS :</v>
          </cell>
          <cell r="C27" t="str">
            <v>Allowance to the extent exempt under</v>
          </cell>
        </row>
        <row r="28">
          <cell r="C28" t="str">
            <v>section 10 : </v>
          </cell>
          <cell r="H28">
            <v>0</v>
          </cell>
        </row>
        <row r="30">
          <cell r="A30" t="str">
            <v>3.</v>
          </cell>
          <cell r="B30" t="str">
            <v>BALANCE (1-2)</v>
          </cell>
          <cell r="I30">
            <v>5572880</v>
          </cell>
        </row>
        <row r="32">
          <cell r="A32" t="str">
            <v>4.</v>
          </cell>
          <cell r="B32" t="str">
            <v>DEDUCTIONS :</v>
          </cell>
        </row>
        <row r="33">
          <cell r="B33" t="str">
            <v>(a)  Standard deduction</v>
          </cell>
          <cell r="F33" t="str">
            <v> </v>
          </cell>
          <cell r="H33">
            <v>0</v>
          </cell>
        </row>
        <row r="34">
          <cell r="B34" t="str">
            <v>(b)  Entertainment allowance</v>
          </cell>
          <cell r="F34" t="str">
            <v> </v>
          </cell>
        </row>
        <row r="35">
          <cell r="B35" t="str">
            <v>(c)  Tax on Employment</v>
          </cell>
          <cell r="F35" t="str">
            <v> </v>
          </cell>
        </row>
        <row r="37">
          <cell r="A37" t="str">
            <v>5.</v>
          </cell>
          <cell r="B37" t="str">
            <v>AGGREGATE OF 4 (a to c)</v>
          </cell>
          <cell r="H37" t="str">
            <v> </v>
          </cell>
        </row>
        <row r="39">
          <cell r="A39" t="str">
            <v>6.</v>
          </cell>
          <cell r="B39" t="str">
            <v>INCOME CHARGEABLE UNDER</v>
          </cell>
        </row>
        <row r="40">
          <cell r="B40" t="str">
            <v>THE HEAD SALARIES (3-5)</v>
          </cell>
          <cell r="J40">
            <v>5572880</v>
          </cell>
        </row>
        <row r="42">
          <cell r="A42" t="str">
            <v>7.</v>
          </cell>
          <cell r="B42" t="str">
            <v>ADD :</v>
          </cell>
          <cell r="C42" t="str">
            <v>Any other income reported by the</v>
          </cell>
        </row>
        <row r="43">
          <cell r="B43" t="str">
            <v>employee</v>
          </cell>
          <cell r="J43">
            <v>0</v>
          </cell>
        </row>
        <row r="45">
          <cell r="A45" t="str">
            <v>8.</v>
          </cell>
          <cell r="B45" t="str">
            <v>GROSS TOTAL INCOME (6+7)</v>
          </cell>
          <cell r="J45">
            <v>5572880</v>
          </cell>
        </row>
        <row r="47">
          <cell r="A47" t="str">
            <v>9.</v>
          </cell>
          <cell r="B47" t="str">
            <v>DEDUCTIONS UNDER CHAPTER VI-A</v>
          </cell>
          <cell r="F47" t="str">
            <v>GROSS</v>
          </cell>
          <cell r="H47" t="str">
            <v>QUALIFYING</v>
          </cell>
          <cell r="I47" t="str">
            <v>DEDUCTIBLE</v>
          </cell>
        </row>
        <row r="48">
          <cell r="F48" t="str">
            <v>AMOUNT</v>
          </cell>
          <cell r="H48" t="str">
            <v>AMOUNT</v>
          </cell>
          <cell r="I48" t="str">
            <v>AMOUNT</v>
          </cell>
        </row>
        <row r="50">
          <cell r="B50" t="str">
            <v>(a)</v>
          </cell>
          <cell r="F50" t="str">
            <v>Rs.............</v>
          </cell>
          <cell r="H50" t="str">
            <v>Rs.............</v>
          </cell>
          <cell r="I50" t="str">
            <v>Rs.............</v>
          </cell>
        </row>
        <row r="51">
          <cell r="B51" t="str">
            <v>(b)</v>
          </cell>
          <cell r="F51" t="str">
            <v>Rs.............</v>
          </cell>
          <cell r="H51" t="str">
            <v>Rs.............</v>
          </cell>
          <cell r="I51" t="str">
            <v>Rs.............</v>
          </cell>
        </row>
        <row r="52">
          <cell r="B52" t="str">
            <v>(c)</v>
          </cell>
          <cell r="F52" t="str">
            <v>Rs.............</v>
          </cell>
          <cell r="H52" t="str">
            <v>Rs.............</v>
          </cell>
          <cell r="I52" t="str">
            <v>Rs.............</v>
          </cell>
        </row>
        <row r="53">
          <cell r="B53" t="str">
            <v>(d)</v>
          </cell>
          <cell r="F53" t="str">
            <v>Rs.............</v>
          </cell>
          <cell r="H53" t="str">
            <v>Rs.............</v>
          </cell>
          <cell r="I53" t="str">
            <v>Rs.............</v>
          </cell>
        </row>
        <row r="55">
          <cell r="A55" t="str">
            <v>10.</v>
          </cell>
          <cell r="B55" t="str">
            <v>Aggregate of deductible amount under</v>
          </cell>
          <cell r="J55" t="str">
            <v> </v>
          </cell>
        </row>
        <row r="56">
          <cell r="B56" t="str">
            <v>Chapter VI-A</v>
          </cell>
          <cell r="J56">
            <v>0</v>
          </cell>
        </row>
        <row r="57">
          <cell r="J57" t="str">
            <v> </v>
          </cell>
        </row>
        <row r="58">
          <cell r="A58" t="str">
            <v>11.</v>
          </cell>
          <cell r="B58" t="str">
            <v>TOTAL INCOME (8-10)</v>
          </cell>
          <cell r="J58">
            <v>5572880</v>
          </cell>
        </row>
        <row r="59">
          <cell r="J59" t="str">
            <v> </v>
          </cell>
        </row>
        <row r="60">
          <cell r="A60" t="str">
            <v>12.</v>
          </cell>
          <cell r="B60" t="str">
            <v>TAX ON TOTAL INCOME</v>
          </cell>
          <cell r="J60">
            <v>1645864</v>
          </cell>
        </row>
        <row r="63">
          <cell r="I63" t="str">
            <v>Rs.</v>
          </cell>
          <cell r="J63" t="str">
            <v>Rs.</v>
          </cell>
        </row>
        <row r="64">
          <cell r="A64" t="str">
            <v>13.</v>
          </cell>
          <cell r="B64" t="str">
            <v>REBATE AND RELIEF UNDER CHAPTER VIII</v>
          </cell>
        </row>
        <row r="66">
          <cell r="F66" t="str">
            <v>GROSS</v>
          </cell>
          <cell r="H66" t="str">
            <v>QUALIFYING</v>
          </cell>
          <cell r="I66" t="str">
            <v>TAX REBATE/</v>
          </cell>
        </row>
        <row r="67">
          <cell r="B67" t="str">
            <v>I.   Under Section 88 (please specify)</v>
          </cell>
          <cell r="F67" t="str">
            <v>AMOUNT</v>
          </cell>
          <cell r="H67" t="str">
            <v>AMOUNT</v>
          </cell>
          <cell r="I67" t="str">
            <v>RELIEF</v>
          </cell>
        </row>
        <row r="69">
          <cell r="B69" t="str">
            <v>(a) LIC</v>
          </cell>
          <cell r="F69" t="str">
            <v>Rs. </v>
          </cell>
          <cell r="H69" t="str">
            <v>Rs. </v>
          </cell>
        </row>
        <row r="70">
          <cell r="B70" t="str">
            <v>(b) PPF</v>
          </cell>
          <cell r="F70" t="str">
            <v>Rs. </v>
          </cell>
          <cell r="H70" t="str">
            <v>Rs. </v>
          </cell>
        </row>
        <row r="71">
          <cell r="B71" t="str">
            <v>(c) National Savings Certificates</v>
          </cell>
          <cell r="F71" t="str">
            <v>Rs. </v>
          </cell>
          <cell r="H71" t="str">
            <v>Rs. </v>
          </cell>
        </row>
        <row r="72">
          <cell r="B72" t="str">
            <v>(d)UTI(s)</v>
          </cell>
          <cell r="F72" t="str">
            <v>Rs. </v>
          </cell>
          <cell r="H72" t="str">
            <v>Rs. </v>
          </cell>
        </row>
        <row r="73">
          <cell r="B73" t="str">
            <v>(e)</v>
          </cell>
          <cell r="F73" t="str">
            <v>Rs. </v>
          </cell>
          <cell r="H73" t="str">
            <v>Rs. </v>
          </cell>
        </row>
        <row r="74">
          <cell r="B74" t="str">
            <v>(f)  TOTAL (a) to (e)</v>
          </cell>
          <cell r="F74" t="str">
            <v>Rs. </v>
          </cell>
          <cell r="H74" t="str">
            <v>Rs. </v>
          </cell>
          <cell r="I74">
            <v>0</v>
          </cell>
        </row>
        <row r="76">
          <cell r="F76" t="str">
            <v>GROSS</v>
          </cell>
          <cell r="H76" t="str">
            <v>QUALIFYING</v>
          </cell>
        </row>
        <row r="77">
          <cell r="B77" t="str">
            <v>II.   Under Section 88A (please specify)</v>
          </cell>
          <cell r="F77" t="str">
            <v>AMOUNT</v>
          </cell>
          <cell r="H77" t="str">
            <v>AMOUNT</v>
          </cell>
        </row>
        <row r="79">
          <cell r="B79" t="str">
            <v>(a)</v>
          </cell>
          <cell r="F79" t="str">
            <v>Rs.............</v>
          </cell>
          <cell r="H79" t="str">
            <v>Rs.............</v>
          </cell>
        </row>
        <row r="80">
          <cell r="B80" t="str">
            <v>(b)</v>
          </cell>
          <cell r="F80" t="str">
            <v>Rs.............</v>
          </cell>
          <cell r="H80" t="str">
            <v>Rs.............</v>
          </cell>
        </row>
        <row r="81">
          <cell r="B81" t="str">
            <v>(c)  TOTAL [(a) + (b)]</v>
          </cell>
          <cell r="F81" t="str">
            <v>Rs.............</v>
          </cell>
          <cell r="H81" t="str">
            <v>Rs.............</v>
          </cell>
          <cell r="I81" t="str">
            <v>Nil</v>
          </cell>
        </row>
        <row r="83">
          <cell r="B83" t="str">
            <v>III.  Under Section 89 (attach details)</v>
          </cell>
          <cell r="I83" t="str">
            <v>Nil</v>
          </cell>
        </row>
        <row r="85">
          <cell r="A85" t="str">
            <v>14.</v>
          </cell>
          <cell r="B85" t="str">
            <v>AGGREGATE OF TAX REBATES</v>
          </cell>
        </row>
        <row r="86">
          <cell r="B86" t="str">
            <v>AND RELIEF AT 13 ABOVE </v>
          </cell>
        </row>
        <row r="87">
          <cell r="B87" t="str">
            <v>[I(f) + II(c) + III]</v>
          </cell>
          <cell r="J87">
            <v>0</v>
          </cell>
        </row>
        <row r="89">
          <cell r="A89" t="str">
            <v>15.</v>
          </cell>
          <cell r="B89" t="str">
            <v>TAX PAYABLE (12-14) AND </v>
          </cell>
        </row>
        <row r="90">
          <cell r="B90" t="str">
            <v>SURCHARGE THEREON</v>
          </cell>
          <cell r="J90">
            <v>1810450.4000000001</v>
          </cell>
        </row>
        <row r="92">
          <cell r="A92" t="str">
            <v>16.</v>
          </cell>
          <cell r="B92" t="str">
            <v>LESS TAX DEDUCTED AT SOURCE</v>
          </cell>
          <cell r="J92">
            <v>0</v>
          </cell>
        </row>
        <row r="95">
          <cell r="A95" t="str">
            <v>17.</v>
          </cell>
          <cell r="B95" t="str">
            <v>TAX PAYABLE/(REFUNDABLE) (15-16)</v>
          </cell>
          <cell r="J95">
            <v>1810450.4000000001</v>
          </cell>
        </row>
        <row r="98">
          <cell r="A98" t="str">
            <v>DETAILS OF TAX DEDUCTED AND DEPOSITED INTO CENTRAL GOVERNMENT ACCOUNT</v>
          </cell>
        </row>
        <row r="100">
          <cell r="A100" t="str">
            <v>AMOUNT (Rs.)</v>
          </cell>
          <cell r="C100" t="str">
            <v>DATE OF PAYMENT</v>
          </cell>
          <cell r="E100" t="str">
            <v>   NAME OF BANK AND BRANCH WHERE TAX DEPOSITED</v>
          </cell>
        </row>
        <row r="117">
          <cell r="B117">
            <v>0</v>
          </cell>
        </row>
        <row r="120">
          <cell r="A120" t="str">
            <v>Certified that a sum of Rs. ……………………………………………………………………………………………………………………………………………………………………………………… </v>
          </cell>
        </row>
        <row r="121">
          <cell r="A121" t="str">
            <v>has been deducted and paid to the credit of the Central Government. Further certified that the above information is true and</v>
          </cell>
        </row>
        <row r="122">
          <cell r="A122" t="str">
            <v>correct as per records.</v>
          </cell>
        </row>
        <row r="124">
          <cell r="F124" t="str">
            <v>....................................................................................................</v>
          </cell>
        </row>
        <row r="125">
          <cell r="F125" t="str">
            <v>Signature of the person responsible for deduction of tax</v>
          </cell>
        </row>
        <row r="127">
          <cell r="A127" t="str">
            <v>Place: </v>
          </cell>
          <cell r="F127" t="str">
            <v>Full Name : </v>
          </cell>
        </row>
        <row r="128">
          <cell r="A128" t="str">
            <v>Date:  </v>
          </cell>
          <cell r="F128" t="str">
            <v>Designation : </v>
          </cell>
        </row>
        <row r="130">
          <cell r="A130" t="str">
            <v>*  See sections 15 and 17 and rule 3. Furnish separate details of value of the perquisites and profits in lieu of or in </v>
          </cell>
        </row>
        <row r="131">
          <cell r="A131" t="str">
            <v>addition to salary or wages.</v>
          </cell>
        </row>
        <row r="134">
          <cell r="A134" t="str">
            <v>As per Income Tax (6th Amendment) Rules, 1991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rm 16"/>
    </sheetNames>
    <sheetDataSet>
      <sheetData sheetId="0">
        <row r="63">
          <cell r="J63" t="str">
            <v>Rs.</v>
          </cell>
          <cell r="K63" t="str">
            <v>Rs.</v>
          </cell>
        </row>
        <row r="64">
          <cell r="B64" t="str">
            <v>13.</v>
          </cell>
          <cell r="C64" t="str">
            <v>REBATE AND RELIEF UNDER CHAPTER VIII</v>
          </cell>
        </row>
        <row r="66">
          <cell r="G66" t="str">
            <v>GROSS</v>
          </cell>
          <cell r="I66" t="str">
            <v>QUALIFYING</v>
          </cell>
          <cell r="J66" t="str">
            <v>TAX REBATE/</v>
          </cell>
        </row>
        <row r="67">
          <cell r="C67" t="str">
            <v>I.   Under Section 88 (please specify)</v>
          </cell>
          <cell r="G67" t="str">
            <v>AMOUNT</v>
          </cell>
          <cell r="I67" t="str">
            <v>AMOUNT</v>
          </cell>
          <cell r="J67" t="str">
            <v>RELIEF</v>
          </cell>
        </row>
        <row r="69">
          <cell r="C69" t="str">
            <v>(a) PF</v>
          </cell>
          <cell r="G69" t="str">
            <v>Rs. </v>
          </cell>
        </row>
        <row r="70">
          <cell r="C70" t="str">
            <v>(b) PPF</v>
          </cell>
          <cell r="G70" t="str">
            <v>Rs. </v>
          </cell>
        </row>
        <row r="71">
          <cell r="C71" t="str">
            <v>(c)LIC</v>
          </cell>
          <cell r="G71" t="str">
            <v>Rs. </v>
          </cell>
        </row>
        <row r="72">
          <cell r="C72" t="str">
            <v>(d) NSC Interest</v>
          </cell>
          <cell r="G72" t="str">
            <v>Rs. </v>
          </cell>
        </row>
        <row r="73">
          <cell r="C73" t="str">
            <v>(e)BOND</v>
          </cell>
          <cell r="G73" t="str">
            <v>Rs. </v>
          </cell>
        </row>
        <row r="74">
          <cell r="C74" t="str">
            <v>(e)UTI MEP'97</v>
          </cell>
          <cell r="G74" t="str">
            <v>Rs. </v>
          </cell>
        </row>
        <row r="75">
          <cell r="C75" t="str">
            <v>(f)  TOTAL (a) to (e)</v>
          </cell>
          <cell r="I75">
            <v>0</v>
          </cell>
          <cell r="J75">
            <v>0</v>
          </cell>
        </row>
        <row r="77">
          <cell r="G77" t="str">
            <v>GROSS</v>
          </cell>
          <cell r="I77" t="str">
            <v>QUALIFYING</v>
          </cell>
        </row>
        <row r="78">
          <cell r="C78" t="str">
            <v>II.   Under Section 88A (please specify)</v>
          </cell>
          <cell r="G78" t="str">
            <v>AMOUNT</v>
          </cell>
          <cell r="I78" t="str">
            <v>AMOUNT</v>
          </cell>
        </row>
        <row r="80">
          <cell r="C80" t="str">
            <v>(a)</v>
          </cell>
          <cell r="G80" t="str">
            <v>Rs.............</v>
          </cell>
          <cell r="I80" t="str">
            <v>Rs.............</v>
          </cell>
        </row>
        <row r="81">
          <cell r="C81" t="str">
            <v>(b)</v>
          </cell>
          <cell r="G81" t="str">
            <v>Rs.............</v>
          </cell>
          <cell r="I81" t="str">
            <v>Rs.............</v>
          </cell>
        </row>
        <row r="82">
          <cell r="C82" t="str">
            <v>(c)  TOTAL [(a) + (b)]</v>
          </cell>
          <cell r="G82" t="str">
            <v>Rs.............</v>
          </cell>
          <cell r="I82" t="str">
            <v>Rs.............</v>
          </cell>
          <cell r="J82">
            <v>0</v>
          </cell>
        </row>
        <row r="84">
          <cell r="C84" t="str">
            <v>III.  Under Section 89 (attach details)</v>
          </cell>
          <cell r="J84">
            <v>0</v>
          </cell>
        </row>
        <row r="86">
          <cell r="B86" t="str">
            <v>14.</v>
          </cell>
          <cell r="C86" t="str">
            <v>AGGREGATE OF TAX REBATES</v>
          </cell>
        </row>
        <row r="87">
          <cell r="C87" t="str">
            <v>AND RELIEF AT 13 ABOVE </v>
          </cell>
        </row>
        <row r="88">
          <cell r="C88" t="str">
            <v>[I(f) + II(c) + III]</v>
          </cell>
          <cell r="K88">
            <v>0</v>
          </cell>
        </row>
        <row r="90">
          <cell r="B90" t="str">
            <v>15.</v>
          </cell>
          <cell r="C90" t="str">
            <v>TAX PAYABLE (12-14) AND </v>
          </cell>
          <cell r="J90">
            <v>1300189</v>
          </cell>
        </row>
        <row r="91">
          <cell r="C91" t="str">
            <v>SURCHARGE THEREON</v>
          </cell>
          <cell r="J91">
            <v>26003.78</v>
          </cell>
          <cell r="K91">
            <v>1326192.78</v>
          </cell>
        </row>
        <row r="93">
          <cell r="B93" t="str">
            <v>16.</v>
          </cell>
          <cell r="C93" t="str">
            <v>LESS TAX DEDUCTED AT SOURCE</v>
          </cell>
          <cell r="K93">
            <v>54067</v>
          </cell>
        </row>
        <row r="94">
          <cell r="C94" t="str">
            <v>(Tax paid by the employer u/s 10(5B))</v>
          </cell>
        </row>
        <row r="95">
          <cell r="B95" t="str">
            <v>17.</v>
          </cell>
          <cell r="C95" t="str">
            <v>TAX PAYABLE/REFUNDABLE (15-16)</v>
          </cell>
          <cell r="K95">
            <v>1272125.78</v>
          </cell>
        </row>
        <row r="98">
          <cell r="B98" t="str">
            <v>DETAILS OF TAX DEDUCTED AND DEPOSITED INTO CENTRAL GOVERNMENT ACCOUNT</v>
          </cell>
        </row>
        <row r="100">
          <cell r="B100" t="str">
            <v>AMOUNT (Rs.)</v>
          </cell>
          <cell r="D100" t="str">
            <v>DATE OF PAYMENT</v>
          </cell>
          <cell r="F100" t="str">
            <v>   NAME OF BANK AND BRANCH WHERE TAX DEPOSITED</v>
          </cell>
        </row>
        <row r="102">
          <cell r="B102">
            <v>1</v>
          </cell>
          <cell r="C102">
            <v>54067</v>
          </cell>
          <cell r="D102">
            <v>36982</v>
          </cell>
          <cell r="G102" t="str">
            <v>SBI Nehru Place, New Delhi</v>
          </cell>
        </row>
        <row r="104">
          <cell r="C104">
            <v>54067</v>
          </cell>
        </row>
        <row r="108">
          <cell r="B108" t="str">
            <v>Certified that a sum of Rs. Fifty Four Thousand Sixty Nine only has been deducted at source and</v>
          </cell>
        </row>
        <row r="109">
          <cell r="B109" t="str">
            <v>paid to the credit of the Central Government. Further certified that the above information is true and correct as per records.</v>
          </cell>
        </row>
        <row r="111">
          <cell r="G111" t="str">
            <v>....................................................................................................</v>
          </cell>
        </row>
        <row r="112">
          <cell r="G112" t="str">
            <v>Signature of the person responsible for deduction of tax</v>
          </cell>
        </row>
        <row r="114">
          <cell r="B114" t="str">
            <v>Place: New Delhi</v>
          </cell>
          <cell r="G114" t="str">
            <v>Full Name : </v>
          </cell>
        </row>
        <row r="115">
          <cell r="B115" t="str">
            <v>Date:  </v>
          </cell>
          <cell r="G115" t="str">
            <v>Designation : </v>
          </cell>
        </row>
        <row r="117">
          <cell r="B117" t="str">
            <v>*  See sections 15 and 17 and rule 3. Furnish separate details of value of the perquisites and profits in lieu of or in </v>
          </cell>
        </row>
        <row r="118">
          <cell r="B118" t="str">
            <v>addition to salary or wages.</v>
          </cell>
        </row>
        <row r="121">
          <cell r="B121" t="str">
            <v>As per Income Tax (6th Amendment) Rules, 1991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entitlements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gill- monthly payroll-98-99"/>
    </sheetNames>
    <definedNames>
      <definedName name="word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titlements"/>
      <sheetName val="samik - dues"/>
      <sheetName val="Samik"/>
      <sheetName val="Samik (3)"/>
      <sheetName val="FORM-16 Samik"/>
      <sheetName val="dividend"/>
      <sheetName val="alok - for f-16"/>
      <sheetName val="FORM-16"/>
      <sheetName val="alok"/>
      <sheetName val="Tax deposits"/>
      <sheetName val="paysli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  <sheetName val="Cover"/>
    </sheetNames>
    <sheetDataSet>
      <sheetData sheetId="0">
        <row r="9">
          <cell r="B9" t="str">
            <v>    Name and Address of the Employer</v>
          </cell>
          <cell r="I9" t="str">
            <v>Name and Designation of the</v>
          </cell>
        </row>
        <row r="10">
          <cell r="I10" t="str">
            <v>Employee</v>
          </cell>
        </row>
        <row r="12">
          <cell r="B12" t="str">
            <v>THE BANK OF NOVA SCOTIA, CANADA</v>
          </cell>
          <cell r="I12" t="str">
            <v>TERRY WATKINS</v>
          </cell>
        </row>
        <row r="13">
          <cell r="B13" t="str">
            <v>DR. GOPAL DAS BHAWAN</v>
          </cell>
          <cell r="I13" t="str">
            <v>SENIOR PROJECT MANAGER</v>
          </cell>
        </row>
        <row r="14">
          <cell r="B14" t="str">
            <v>28, BARAKHAMBA ROAD</v>
          </cell>
        </row>
        <row r="15">
          <cell r="B15" t="str">
            <v>    PAN/GIR NO.</v>
          </cell>
          <cell r="E15" t="str">
            <v>   TAN</v>
          </cell>
          <cell r="I15" t="str">
            <v>PAN/GIR NO.</v>
          </cell>
        </row>
        <row r="16">
          <cell r="B16" t="str">
            <v>AAACB 1536H</v>
          </cell>
          <cell r="E16" t="str">
            <v>B-3784-E (STI) CRF</v>
          </cell>
          <cell r="I16" t="str">
            <v>AAIPW 4423F</v>
          </cell>
        </row>
        <row r="17">
          <cell r="G17" t="str">
            <v>      PERIOD</v>
          </cell>
          <cell r="J17" t="str">
            <v>ASSESSMENT</v>
          </cell>
        </row>
        <row r="18">
          <cell r="B18" t="str">
            <v>TDS Circle where Annual Return/Statement under </v>
          </cell>
          <cell r="G18" t="str">
            <v>FROM</v>
          </cell>
          <cell r="I18" t="str">
            <v>TO</v>
          </cell>
          <cell r="J18" t="str">
            <v>YEAR</v>
          </cell>
        </row>
        <row r="19">
          <cell r="B19" t="str">
            <v>section 206 is to be filed                   </v>
          </cell>
          <cell r="G19" t="str">
            <v>1 April 2001</v>
          </cell>
          <cell r="I19" t="str">
            <v>31 March 2002</v>
          </cell>
          <cell r="J19" t="str">
            <v>2002-2003</v>
          </cell>
          <cell r="K19" t="str">
            <v> </v>
          </cell>
        </row>
        <row r="22">
          <cell r="B22" t="str">
            <v>DETAILS OF SALARY PAID AND ANY OTHER INCOME AND TAX DEDUCTED</v>
          </cell>
        </row>
        <row r="24">
          <cell r="J24" t="str">
            <v>Rs.</v>
          </cell>
          <cell r="K24" t="str">
            <v>Rs.</v>
          </cell>
        </row>
        <row r="25">
          <cell r="B25" t="str">
            <v>1.</v>
          </cell>
          <cell r="C25" t="str">
            <v>GROSS SALARY * </v>
          </cell>
          <cell r="J25">
            <v>9155189.616661986</v>
          </cell>
        </row>
        <row r="27">
          <cell r="B27" t="str">
            <v>2.</v>
          </cell>
          <cell r="C27" t="str">
            <v>LESS :</v>
          </cell>
          <cell r="D27" t="str">
            <v>Allowance to the extent exempt under</v>
          </cell>
        </row>
        <row r="28">
          <cell r="D28" t="str">
            <v>section 10 : </v>
          </cell>
          <cell r="I28">
            <v>0</v>
          </cell>
        </row>
        <row r="30">
          <cell r="B30" t="str">
            <v>3.</v>
          </cell>
          <cell r="C30" t="str">
            <v>BALANCE (1-2)</v>
          </cell>
          <cell r="J30">
            <v>9155189.616661986</v>
          </cell>
        </row>
        <row r="32">
          <cell r="B32" t="str">
            <v>4.</v>
          </cell>
          <cell r="C32" t="str">
            <v>DEDUCTIONS :</v>
          </cell>
        </row>
        <row r="33">
          <cell r="C33" t="str">
            <v>(a)  Standard deduction</v>
          </cell>
          <cell r="G33" t="str">
            <v> </v>
          </cell>
          <cell r="I33">
            <v>0</v>
          </cell>
        </row>
        <row r="34">
          <cell r="C34" t="str">
            <v>(b)  Entertainment allowance</v>
          </cell>
          <cell r="G34" t="str">
            <v> </v>
          </cell>
        </row>
        <row r="35">
          <cell r="C35" t="str">
            <v>(c)  Tax on Employment</v>
          </cell>
          <cell r="G35" t="str">
            <v> </v>
          </cell>
        </row>
        <row r="37">
          <cell r="B37" t="str">
            <v>5.</v>
          </cell>
          <cell r="C37" t="str">
            <v>AGGREGATE OF 4 (a to c)</v>
          </cell>
          <cell r="I37" t="str">
            <v> </v>
          </cell>
        </row>
        <row r="39">
          <cell r="B39" t="str">
            <v>6.</v>
          </cell>
          <cell r="C39" t="str">
            <v>INCOME CHARGEABLE UNDER</v>
          </cell>
        </row>
        <row r="40">
          <cell r="C40" t="str">
            <v>THE HEAD SALARIES (3-5)</v>
          </cell>
          <cell r="K40">
            <v>9155189.616661986</v>
          </cell>
        </row>
        <row r="42">
          <cell r="B42" t="str">
            <v>7.</v>
          </cell>
          <cell r="C42" t="str">
            <v>ADD :</v>
          </cell>
          <cell r="D42" t="str">
            <v>Any other income reported by the</v>
          </cell>
        </row>
        <row r="43">
          <cell r="C43" t="str">
            <v>employee</v>
          </cell>
          <cell r="K43">
            <v>0</v>
          </cell>
        </row>
        <row r="45">
          <cell r="B45" t="str">
            <v>8.</v>
          </cell>
          <cell r="C45" t="str">
            <v>GROSS TOTAL INCOME (6+7)</v>
          </cell>
          <cell r="K45">
            <v>9155189.616661986</v>
          </cell>
        </row>
        <row r="47">
          <cell r="B47" t="str">
            <v>9.</v>
          </cell>
          <cell r="C47" t="str">
            <v>DEDUCTIONS UNDER CHAPTER VI-A</v>
          </cell>
          <cell r="G47" t="str">
            <v>GROSS</v>
          </cell>
          <cell r="I47" t="str">
            <v>QUALIFYING</v>
          </cell>
          <cell r="J47" t="str">
            <v>DEDUCTIBLE</v>
          </cell>
        </row>
        <row r="48">
          <cell r="G48" t="str">
            <v>AMOUNT</v>
          </cell>
          <cell r="I48" t="str">
            <v>AMOUNT</v>
          </cell>
          <cell r="J48" t="str">
            <v>AMOUNT</v>
          </cell>
        </row>
        <row r="50">
          <cell r="C50" t="str">
            <v>(a)</v>
          </cell>
          <cell r="G50" t="str">
            <v>Rs.............</v>
          </cell>
          <cell r="I50" t="str">
            <v>Rs.............</v>
          </cell>
          <cell r="J50" t="str">
            <v>Rs.............</v>
          </cell>
        </row>
        <row r="51">
          <cell r="C51" t="str">
            <v>(b)</v>
          </cell>
          <cell r="G51" t="str">
            <v>Rs.............</v>
          </cell>
          <cell r="I51" t="str">
            <v>Rs.............</v>
          </cell>
          <cell r="J51" t="str">
            <v>Rs.............</v>
          </cell>
        </row>
        <row r="52">
          <cell r="C52" t="str">
            <v>(c)</v>
          </cell>
          <cell r="G52" t="str">
            <v>Rs.............</v>
          </cell>
          <cell r="I52" t="str">
            <v>Rs.............</v>
          </cell>
          <cell r="J52" t="str">
            <v>Rs.............</v>
          </cell>
        </row>
        <row r="53">
          <cell r="C53" t="str">
            <v>(d)</v>
          </cell>
          <cell r="G53" t="str">
            <v>Rs.............</v>
          </cell>
          <cell r="I53" t="str">
            <v>Rs.............</v>
          </cell>
          <cell r="J53" t="str">
            <v>Rs.............</v>
          </cell>
        </row>
        <row r="55">
          <cell r="B55" t="str">
            <v>10.</v>
          </cell>
          <cell r="C55" t="str">
            <v>Aggregate of deductible amount under</v>
          </cell>
          <cell r="K55" t="str">
            <v> </v>
          </cell>
        </row>
        <row r="56">
          <cell r="C56" t="str">
            <v>Chapter VI-A</v>
          </cell>
          <cell r="K56">
            <v>0</v>
          </cell>
        </row>
        <row r="57">
          <cell r="K57" t="str">
            <v> </v>
          </cell>
        </row>
        <row r="58">
          <cell r="B58" t="str">
            <v>11.</v>
          </cell>
          <cell r="C58" t="str">
            <v>TOTAL INCOME (8-10)</v>
          </cell>
          <cell r="E58" t="str">
            <v>(rounded off)</v>
          </cell>
          <cell r="K58">
            <v>9155190</v>
          </cell>
        </row>
        <row r="59">
          <cell r="K59" t="str">
            <v> </v>
          </cell>
        </row>
        <row r="60">
          <cell r="B60" t="str">
            <v>12.</v>
          </cell>
          <cell r="C60" t="str">
            <v>TAX ON TOTAL INCOME</v>
          </cell>
          <cell r="K60">
            <v>2720557</v>
          </cell>
        </row>
        <row r="63">
          <cell r="J63" t="str">
            <v>Rs.</v>
          </cell>
          <cell r="K63" t="str">
            <v>Rs.</v>
          </cell>
        </row>
        <row r="64">
          <cell r="B64" t="str">
            <v>13.</v>
          </cell>
          <cell r="C64" t="str">
            <v>REBATE AND RELIEF UNDER CHAPTER VIII</v>
          </cell>
        </row>
        <row r="66">
          <cell r="G66" t="str">
            <v>GROSS</v>
          </cell>
          <cell r="I66" t="str">
            <v>QUALIFYING</v>
          </cell>
          <cell r="J66" t="str">
            <v>TAX REBATE/</v>
          </cell>
        </row>
        <row r="67">
          <cell r="C67" t="str">
            <v>I.   Under Section 88 (please specify)</v>
          </cell>
          <cell r="G67" t="str">
            <v>AMOUNT</v>
          </cell>
          <cell r="I67" t="str">
            <v>AMOUNT</v>
          </cell>
          <cell r="J67" t="str">
            <v>RELIEF</v>
          </cell>
        </row>
        <row r="69">
          <cell r="C69" t="str">
            <v>(a) LIC</v>
          </cell>
          <cell r="G69" t="str">
            <v>Rs. </v>
          </cell>
          <cell r="I69" t="str">
            <v>Rs. </v>
          </cell>
        </row>
        <row r="70">
          <cell r="C70" t="str">
            <v>(b) PPF</v>
          </cell>
          <cell r="G70" t="str">
            <v>Rs. </v>
          </cell>
          <cell r="I70" t="str">
            <v>Rs. </v>
          </cell>
        </row>
        <row r="71">
          <cell r="C71" t="str">
            <v>(c) National Savings Certificates</v>
          </cell>
          <cell r="G71" t="str">
            <v>Rs. </v>
          </cell>
          <cell r="I71" t="str">
            <v>Rs. </v>
          </cell>
        </row>
        <row r="72">
          <cell r="C72" t="str">
            <v>(d)UTI(s)</v>
          </cell>
          <cell r="G72" t="str">
            <v>Rs. </v>
          </cell>
          <cell r="I72" t="str">
            <v>Rs. </v>
          </cell>
        </row>
        <row r="73">
          <cell r="C73" t="str">
            <v>(e)</v>
          </cell>
          <cell r="G73" t="str">
            <v>Rs. </v>
          </cell>
          <cell r="I73" t="str">
            <v>Rs. </v>
          </cell>
        </row>
        <row r="74">
          <cell r="C74" t="str">
            <v>(f)  TOTAL (a) to (e)</v>
          </cell>
          <cell r="G74" t="str">
            <v>Rs. </v>
          </cell>
          <cell r="I74" t="str">
            <v>Rs. </v>
          </cell>
          <cell r="J74">
            <v>0</v>
          </cell>
        </row>
        <row r="76">
          <cell r="G76" t="str">
            <v>GROSS</v>
          </cell>
          <cell r="I76" t="str">
            <v>QUALIFYING</v>
          </cell>
        </row>
        <row r="77">
          <cell r="C77" t="str">
            <v>II.   Under Section 88A (please specify)</v>
          </cell>
          <cell r="G77" t="str">
            <v>AMOUNT</v>
          </cell>
          <cell r="I77" t="str">
            <v>AMOUNT</v>
          </cell>
        </row>
        <row r="79">
          <cell r="C79" t="str">
            <v>(a)</v>
          </cell>
          <cell r="G79" t="str">
            <v>Rs.............</v>
          </cell>
          <cell r="I79" t="str">
            <v>Rs.............</v>
          </cell>
        </row>
        <row r="80">
          <cell r="C80" t="str">
            <v>(b)</v>
          </cell>
          <cell r="G80" t="str">
            <v>Rs.............</v>
          </cell>
          <cell r="I80" t="str">
            <v>Rs.............</v>
          </cell>
        </row>
        <row r="81">
          <cell r="C81" t="str">
            <v>(c)  TOTAL [(a) + (b)]</v>
          </cell>
          <cell r="G81" t="str">
            <v>Rs.............</v>
          </cell>
          <cell r="I81" t="str">
            <v>Rs.............</v>
          </cell>
          <cell r="J81" t="str">
            <v>Nil</v>
          </cell>
        </row>
        <row r="83">
          <cell r="C83" t="str">
            <v>III.  Under Section 89 (attach details)</v>
          </cell>
          <cell r="J83" t="str">
            <v>Nil</v>
          </cell>
        </row>
        <row r="85">
          <cell r="B85" t="str">
            <v>14.</v>
          </cell>
          <cell r="C85" t="str">
            <v>AGGREGATE OF TAX REBATES</v>
          </cell>
        </row>
        <row r="86">
          <cell r="C86" t="str">
            <v>AND RELIEF AT 13 ABOVE </v>
          </cell>
        </row>
        <row r="87">
          <cell r="C87" t="str">
            <v>[I(f) + II(c) + III]</v>
          </cell>
          <cell r="K87">
            <v>0</v>
          </cell>
        </row>
        <row r="89">
          <cell r="B89" t="str">
            <v>15.</v>
          </cell>
          <cell r="C89" t="str">
            <v>TAX PAYABLE (12-14) AND </v>
          </cell>
        </row>
        <row r="90">
          <cell r="C90" t="str">
            <v>SURCHARGE THEREON</v>
          </cell>
          <cell r="K90">
            <v>2774968.14</v>
          </cell>
        </row>
        <row r="92">
          <cell r="B92" t="str">
            <v>16.</v>
          </cell>
          <cell r="C92" t="str">
            <v>LESS TAX DEDUCTED AT SOURCE</v>
          </cell>
          <cell r="K92">
            <v>0</v>
          </cell>
        </row>
        <row r="95">
          <cell r="B95" t="str">
            <v>17.</v>
          </cell>
          <cell r="C95" t="str">
            <v>TAX PAYABLE/(REFUNDABLE) (15-16)</v>
          </cell>
          <cell r="K95">
            <v>2774968.14</v>
          </cell>
        </row>
        <row r="98">
          <cell r="B98" t="str">
            <v>DETAILS OF TAX DEDUCTED AND DEPOSITED INTO CENTRAL GOVERNMENT ACCOUNT</v>
          </cell>
        </row>
        <row r="100">
          <cell r="B100" t="str">
            <v>AMOUNT (Rs.)</v>
          </cell>
          <cell r="D100" t="str">
            <v>DATE OF PAYMENT</v>
          </cell>
          <cell r="F100" t="str">
            <v>   NAME OF BANK AND BRANCH WHERE TAX DEPOSITED</v>
          </cell>
        </row>
        <row r="117">
          <cell r="C117">
            <v>0</v>
          </cell>
        </row>
        <row r="120">
          <cell r="B120" t="str">
            <v>Certified that a sum of Rs. ……………………………………………………………………………………………………………………………………………………………………………………… </v>
          </cell>
        </row>
        <row r="121">
          <cell r="B121" t="str">
            <v>has been deducted and paid to the credit of the Central Government. Further certified that the above information is true and</v>
          </cell>
        </row>
        <row r="122">
          <cell r="B122" t="str">
            <v>correct as per records.</v>
          </cell>
        </row>
        <row r="124">
          <cell r="G124" t="str">
            <v>....................................................................................................</v>
          </cell>
        </row>
        <row r="125">
          <cell r="G125" t="str">
            <v>Signature of the person responsible for deduction of tax</v>
          </cell>
        </row>
        <row r="127">
          <cell r="B127" t="str">
            <v>Place: </v>
          </cell>
          <cell r="G127" t="str">
            <v>Full Name : </v>
          </cell>
        </row>
        <row r="128">
          <cell r="B128" t="str">
            <v>Date:  </v>
          </cell>
          <cell r="G128" t="str">
            <v>Designation : </v>
          </cell>
        </row>
        <row r="130">
          <cell r="B130" t="str">
            <v>*  See sections 15 and 17 and rule 3. Furnish separate details of value of the perquisites and profits in lieu of or in </v>
          </cell>
        </row>
        <row r="131">
          <cell r="B131" t="str">
            <v>addition to salary or wages.</v>
          </cell>
        </row>
        <row r="134">
          <cell r="B134" t="str">
            <v>As per Income Tax (6th Amendment) Rules, 1991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  <sheetName val="master"/>
      <sheetName val="Notes"/>
      <sheetName val="overseas "/>
      <sheetName val="Indian"/>
      <sheetName val="Cover"/>
      <sheetName val="Ann A"/>
      <sheetName val="Ann B"/>
      <sheetName val="ANN C"/>
      <sheetName val="ann D"/>
      <sheetName val="FORM 3"/>
      <sheetName val="Schedule A"/>
      <sheetName val="Schedule B"/>
      <sheetName val="Schedule C"/>
      <sheetName val="Schedule D"/>
      <sheetName val="Schedule E"/>
      <sheetName val="Schedule F "/>
      <sheetName val="Schedule G"/>
      <sheetName val="Schedule  H"/>
      <sheetName val="Ann E"/>
      <sheetName val="New Form 16"/>
      <sheetName val="Form 12BA"/>
      <sheetName val="Ann-Form 12BA"/>
      <sheetName val="Saral (2)"/>
    </sheetNames>
    <sheetDataSet>
      <sheetData sheetId="0">
        <row r="9">
          <cell r="A9" t="str">
            <v>    Name and Address of the Employer</v>
          </cell>
          <cell r="H9" t="str">
            <v>Name and Designation of the</v>
          </cell>
        </row>
        <row r="10">
          <cell r="H10" t="str">
            <v>Employee</v>
          </cell>
        </row>
        <row r="12">
          <cell r="A12" t="str">
            <v>BANK OF NOVA SCOTIA, </v>
          </cell>
          <cell r="H12" t="str">
            <v>PETER NESBITT</v>
          </cell>
        </row>
        <row r="13">
          <cell r="A13" t="str">
            <v>DR. GOPAL DAS BHAWAN</v>
          </cell>
          <cell r="H13" t="str">
            <v>MANAGER</v>
          </cell>
        </row>
        <row r="14">
          <cell r="A14" t="str">
            <v>28, BARAKHAMBA ROAD</v>
          </cell>
        </row>
        <row r="15">
          <cell r="A15" t="str">
            <v>    PAN/GIR NO.</v>
          </cell>
          <cell r="D15" t="str">
            <v>   TAN</v>
          </cell>
          <cell r="H15" t="str">
            <v>PAN/GIR NO.</v>
          </cell>
        </row>
        <row r="16">
          <cell r="A16" t="str">
            <v>AAACB 1536H</v>
          </cell>
          <cell r="D16" t="b">
            <v>0</v>
          </cell>
          <cell r="H16" t="str">
            <v>APPLIED FOR</v>
          </cell>
        </row>
        <row r="17">
          <cell r="F17" t="str">
            <v>      PERIOD</v>
          </cell>
          <cell r="I17" t="str">
            <v>ASSESSMENT</v>
          </cell>
        </row>
        <row r="18">
          <cell r="A18" t="str">
            <v>TDS Circle where Annual Return/Statement under </v>
          </cell>
          <cell r="F18" t="str">
            <v>FROM</v>
          </cell>
          <cell r="H18" t="str">
            <v>TO</v>
          </cell>
          <cell r="I18" t="str">
            <v>YEAR</v>
          </cell>
        </row>
        <row r="19">
          <cell r="A19" t="str">
            <v>section 206 is to be filed                   </v>
          </cell>
          <cell r="F19" t="str">
            <v>1 April 2001</v>
          </cell>
          <cell r="H19" t="str">
            <v>31 March 2002</v>
          </cell>
          <cell r="I19" t="str">
            <v>2002-2003</v>
          </cell>
          <cell r="J19" t="str">
            <v> </v>
          </cell>
        </row>
        <row r="22">
          <cell r="A22" t="str">
            <v>DETAILS OF SALARY PAID AND ANY OTHER INCOME AND TAX DEDUCTED</v>
          </cell>
        </row>
        <row r="24">
          <cell r="I24" t="str">
            <v>Rs.</v>
          </cell>
          <cell r="J24" t="str">
            <v>Rs.</v>
          </cell>
        </row>
        <row r="25">
          <cell r="A25" t="str">
            <v>1.</v>
          </cell>
          <cell r="B25" t="str">
            <v>GROSS SALARY * </v>
          </cell>
          <cell r="I25">
            <v>5572690</v>
          </cell>
        </row>
        <row r="27">
          <cell r="A27" t="str">
            <v>2.</v>
          </cell>
          <cell r="B27" t="str">
            <v>LESS :</v>
          </cell>
          <cell r="C27" t="str">
            <v>Allowance to the extent exempt under</v>
          </cell>
        </row>
        <row r="28">
          <cell r="C28" t="str">
            <v>section 10 : </v>
          </cell>
          <cell r="H28">
            <v>0</v>
          </cell>
        </row>
        <row r="30">
          <cell r="A30" t="str">
            <v>3.</v>
          </cell>
          <cell r="B30" t="str">
            <v>BALANCE (1-2)</v>
          </cell>
          <cell r="I30">
            <v>5572690</v>
          </cell>
        </row>
        <row r="32">
          <cell r="A32" t="str">
            <v>4.</v>
          </cell>
          <cell r="B32" t="str">
            <v>DEDUCTIONS :</v>
          </cell>
        </row>
        <row r="33">
          <cell r="B33" t="str">
            <v>(a)  Standard deduction</v>
          </cell>
          <cell r="F33" t="str">
            <v> </v>
          </cell>
          <cell r="H33">
            <v>0</v>
          </cell>
        </row>
        <row r="34">
          <cell r="B34" t="str">
            <v>(b)  Entertainment allowance</v>
          </cell>
          <cell r="F34" t="str">
            <v> </v>
          </cell>
        </row>
        <row r="35">
          <cell r="B35" t="str">
            <v>(c)  Tax on Employment</v>
          </cell>
          <cell r="F35" t="str">
            <v> </v>
          </cell>
        </row>
        <row r="37">
          <cell r="A37" t="str">
            <v>5.</v>
          </cell>
          <cell r="B37" t="str">
            <v>AGGREGATE OF 4 (a to c)</v>
          </cell>
          <cell r="H37" t="str">
            <v> </v>
          </cell>
        </row>
        <row r="39">
          <cell r="A39" t="str">
            <v>6.</v>
          </cell>
          <cell r="B39" t="str">
            <v>INCOME CHARGEABLE UNDER</v>
          </cell>
        </row>
        <row r="40">
          <cell r="B40" t="str">
            <v>THE HEAD SALARIES (3-5)</v>
          </cell>
          <cell r="J40">
            <v>5572690</v>
          </cell>
        </row>
        <row r="42">
          <cell r="A42" t="str">
            <v>7.</v>
          </cell>
          <cell r="B42" t="str">
            <v>ADD :</v>
          </cell>
          <cell r="C42" t="str">
            <v>Any other income reported by the</v>
          </cell>
        </row>
        <row r="43">
          <cell r="B43" t="str">
            <v>employee</v>
          </cell>
          <cell r="J43">
            <v>0</v>
          </cell>
        </row>
        <row r="45">
          <cell r="A45" t="str">
            <v>8.</v>
          </cell>
          <cell r="B45" t="str">
            <v>GROSS TOTAL INCOME (6+7)</v>
          </cell>
          <cell r="J45">
            <v>5572690</v>
          </cell>
        </row>
        <row r="47">
          <cell r="A47" t="str">
            <v>9.</v>
          </cell>
          <cell r="B47" t="str">
            <v>DEDUCTIONS UNDER CHAPTER VI-A</v>
          </cell>
          <cell r="F47" t="str">
            <v>GROSS</v>
          </cell>
          <cell r="H47" t="str">
            <v>QUALIFYING</v>
          </cell>
          <cell r="I47" t="str">
            <v>DEDUCTIBLE</v>
          </cell>
        </row>
        <row r="48">
          <cell r="F48" t="str">
            <v>AMOUNT</v>
          </cell>
          <cell r="H48" t="str">
            <v>AMOUNT</v>
          </cell>
          <cell r="I48" t="str">
            <v>AMOUNT</v>
          </cell>
        </row>
        <row r="50">
          <cell r="B50" t="str">
            <v>(a)</v>
          </cell>
          <cell r="F50" t="str">
            <v>Rs.............</v>
          </cell>
          <cell r="H50" t="str">
            <v>Rs.............</v>
          </cell>
          <cell r="I50" t="str">
            <v>Rs.............</v>
          </cell>
        </row>
        <row r="51">
          <cell r="B51" t="str">
            <v>(b)</v>
          </cell>
          <cell r="F51" t="str">
            <v>Rs.............</v>
          </cell>
          <cell r="H51" t="str">
            <v>Rs.............</v>
          </cell>
          <cell r="I51" t="str">
            <v>Rs.............</v>
          </cell>
        </row>
        <row r="52">
          <cell r="B52" t="str">
            <v>(c)</v>
          </cell>
          <cell r="F52" t="str">
            <v>Rs.............</v>
          </cell>
          <cell r="H52" t="str">
            <v>Rs.............</v>
          </cell>
          <cell r="I52" t="str">
            <v>Rs.............</v>
          </cell>
        </row>
        <row r="53">
          <cell r="B53" t="str">
            <v>(d)</v>
          </cell>
          <cell r="F53" t="str">
            <v>Rs.............</v>
          </cell>
          <cell r="H53" t="str">
            <v>Rs.............</v>
          </cell>
          <cell r="I53" t="str">
            <v>Rs.............</v>
          </cell>
        </row>
        <row r="55">
          <cell r="A55" t="str">
            <v>10.</v>
          </cell>
          <cell r="B55" t="str">
            <v>Aggregate of deductible amount under</v>
          </cell>
          <cell r="J55" t="str">
            <v> </v>
          </cell>
        </row>
        <row r="56">
          <cell r="B56" t="str">
            <v>Chapter VI-A</v>
          </cell>
          <cell r="J56">
            <v>0</v>
          </cell>
        </row>
        <row r="57">
          <cell r="J57" t="str">
            <v> </v>
          </cell>
        </row>
        <row r="58">
          <cell r="A58" t="str">
            <v>11.</v>
          </cell>
          <cell r="B58" t="str">
            <v>TOTAL INCOME (8-10)</v>
          </cell>
          <cell r="J58">
            <v>5572690</v>
          </cell>
        </row>
        <row r="59">
          <cell r="J59" t="str">
            <v> </v>
          </cell>
        </row>
        <row r="60">
          <cell r="A60" t="str">
            <v>12.</v>
          </cell>
          <cell r="B60" t="str">
            <v>TAX ON TOTAL INCOME</v>
          </cell>
          <cell r="J60">
            <v>1645807</v>
          </cell>
        </row>
        <row r="63">
          <cell r="I63" t="str">
            <v>Rs.</v>
          </cell>
          <cell r="J63" t="str">
            <v>Rs.</v>
          </cell>
        </row>
        <row r="64">
          <cell r="A64" t="str">
            <v>13.</v>
          </cell>
          <cell r="B64" t="str">
            <v>REBATE AND RELIEF UNDER CHAPTER VIII</v>
          </cell>
        </row>
        <row r="66">
          <cell r="F66" t="str">
            <v>GROSS</v>
          </cell>
          <cell r="H66" t="str">
            <v>QUALIFYING</v>
          </cell>
          <cell r="I66" t="str">
            <v>TAX REBATE/</v>
          </cell>
        </row>
        <row r="67">
          <cell r="B67" t="str">
            <v>I.   Under Section 88 (please specify)</v>
          </cell>
          <cell r="F67" t="str">
            <v>AMOUNT</v>
          </cell>
          <cell r="H67" t="str">
            <v>AMOUNT</v>
          </cell>
          <cell r="I67" t="str">
            <v>RELIEF</v>
          </cell>
        </row>
        <row r="69">
          <cell r="B69" t="str">
            <v>(a) LIC</v>
          </cell>
          <cell r="F69" t="str">
            <v>Rs. </v>
          </cell>
          <cell r="H69" t="str">
            <v>Rs. </v>
          </cell>
        </row>
        <row r="70">
          <cell r="B70" t="str">
            <v>(b) PPF</v>
          </cell>
          <cell r="F70" t="str">
            <v>Rs. </v>
          </cell>
          <cell r="H70" t="str">
            <v>Rs. </v>
          </cell>
        </row>
        <row r="71">
          <cell r="B71" t="str">
            <v>(c) National Savings Certificates</v>
          </cell>
          <cell r="F71" t="str">
            <v>Rs. </v>
          </cell>
          <cell r="H71" t="str">
            <v>Rs. </v>
          </cell>
        </row>
        <row r="72">
          <cell r="B72" t="str">
            <v>(d)UTI(s)</v>
          </cell>
          <cell r="F72" t="str">
            <v>Rs. </v>
          </cell>
          <cell r="H72" t="str">
            <v>Rs. </v>
          </cell>
        </row>
        <row r="73">
          <cell r="B73" t="str">
            <v>(e)</v>
          </cell>
          <cell r="F73" t="str">
            <v>Rs. </v>
          </cell>
          <cell r="H73" t="str">
            <v>Rs. </v>
          </cell>
        </row>
        <row r="74">
          <cell r="B74" t="str">
            <v>(f)  TOTAL (a) to (e)</v>
          </cell>
          <cell r="F74" t="str">
            <v>Rs. </v>
          </cell>
          <cell r="H74" t="str">
            <v>Rs. </v>
          </cell>
          <cell r="I74">
            <v>0</v>
          </cell>
        </row>
        <row r="76">
          <cell r="F76" t="str">
            <v>GROSS</v>
          </cell>
          <cell r="H76" t="str">
            <v>QUALIFYING</v>
          </cell>
        </row>
        <row r="77">
          <cell r="B77" t="str">
            <v>II.   Under Section 88A (please specify)</v>
          </cell>
          <cell r="F77" t="str">
            <v>AMOUNT</v>
          </cell>
          <cell r="H77" t="str">
            <v>AMOUNT</v>
          </cell>
        </row>
        <row r="79">
          <cell r="B79" t="str">
            <v>(a)</v>
          </cell>
          <cell r="F79" t="str">
            <v>Rs.............</v>
          </cell>
          <cell r="H79" t="str">
            <v>Rs.............</v>
          </cell>
        </row>
        <row r="80">
          <cell r="B80" t="str">
            <v>(b)</v>
          </cell>
          <cell r="F80" t="str">
            <v>Rs.............</v>
          </cell>
          <cell r="H80" t="str">
            <v>Rs.............</v>
          </cell>
        </row>
        <row r="81">
          <cell r="B81" t="str">
            <v>(c)  TOTAL [(a) + (b)]</v>
          </cell>
          <cell r="F81" t="str">
            <v>Rs.............</v>
          </cell>
          <cell r="H81" t="str">
            <v>Rs.............</v>
          </cell>
          <cell r="I81" t="str">
            <v>Nil</v>
          </cell>
        </row>
        <row r="83">
          <cell r="B83" t="str">
            <v>III.  Under Section 89 (attach details)</v>
          </cell>
          <cell r="I83" t="str">
            <v>Nil</v>
          </cell>
        </row>
        <row r="85">
          <cell r="A85" t="str">
            <v>14.</v>
          </cell>
          <cell r="B85" t="str">
            <v>AGGREGATE OF TAX REBATES</v>
          </cell>
        </row>
        <row r="86">
          <cell r="B86" t="str">
            <v>AND RELIEF AT 13 ABOVE </v>
          </cell>
        </row>
        <row r="87">
          <cell r="B87" t="str">
            <v>[I(f) + II(c) + III]</v>
          </cell>
          <cell r="J87">
            <v>0</v>
          </cell>
        </row>
        <row r="89">
          <cell r="A89" t="str">
            <v>15.</v>
          </cell>
          <cell r="B89" t="str">
            <v>TAX PAYABLE (12-14) AND </v>
          </cell>
        </row>
        <row r="90">
          <cell r="B90" t="str">
            <v>SURCHARGE THEREON</v>
          </cell>
          <cell r="J90">
            <v>1810387.7000000002</v>
          </cell>
        </row>
        <row r="92">
          <cell r="A92" t="str">
            <v>16.</v>
          </cell>
          <cell r="B92" t="str">
            <v>LESS TAX DEDUCTED AT SOURCE</v>
          </cell>
          <cell r="J92">
            <v>0</v>
          </cell>
        </row>
        <row r="95">
          <cell r="A95" t="str">
            <v>17.</v>
          </cell>
          <cell r="B95" t="str">
            <v>TAX PAYABLE/(REFUNDABLE) (15-16)</v>
          </cell>
          <cell r="J95">
            <v>1810387.7000000002</v>
          </cell>
        </row>
        <row r="98">
          <cell r="A98" t="str">
            <v>DETAILS OF TAX DEDUCTED AND DEPOSITED INTO CENTRAL GOVERNMENT ACCOUNT</v>
          </cell>
        </row>
        <row r="100">
          <cell r="A100" t="str">
            <v>AMOUNT (Rs.)</v>
          </cell>
          <cell r="C100" t="str">
            <v>DATE OF PAYMENT</v>
          </cell>
          <cell r="E100" t="str">
            <v>   NAME OF BANK AND BRANCH WHERE TAX DEPOSITED</v>
          </cell>
        </row>
        <row r="117">
          <cell r="B117">
            <v>0</v>
          </cell>
        </row>
        <row r="120">
          <cell r="A120" t="str">
            <v>Certified that a sum of Rs. ……………………………………………………………………………………………………………………………………………………………………………………… </v>
          </cell>
        </row>
        <row r="121">
          <cell r="A121" t="str">
            <v>has been deducted and paid to the credit of the Central Government. Further certified that the above information is true and</v>
          </cell>
        </row>
        <row r="122">
          <cell r="A122" t="str">
            <v>correct as per records.</v>
          </cell>
        </row>
        <row r="124">
          <cell r="F124" t="str">
            <v>....................................................................................................</v>
          </cell>
        </row>
        <row r="125">
          <cell r="F125" t="str">
            <v>Signature of the person responsible for deduction of tax</v>
          </cell>
        </row>
        <row r="127">
          <cell r="A127" t="str">
            <v>Place: </v>
          </cell>
          <cell r="F127" t="str">
            <v>Full Name : </v>
          </cell>
        </row>
        <row r="128">
          <cell r="A128" t="str">
            <v>Date:  </v>
          </cell>
          <cell r="F128" t="str">
            <v>Designation : </v>
          </cell>
        </row>
        <row r="130">
          <cell r="A130" t="str">
            <v>*  See sections 15 and 17 and rule 3. Furnish separate details of value of the perquisites and profits in lieu of or in </v>
          </cell>
        </row>
        <row r="131">
          <cell r="A131" t="str">
            <v>addition to salary or wages.</v>
          </cell>
        </row>
        <row r="134">
          <cell r="A134" t="str">
            <v>As per Income Tax (6th Amendment) Rules, 1991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FJV- Tax Computation 1999-2000"/>
    </sheetNames>
    <definedNames>
      <definedName name="words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FJV- Tax Computation 1999-2000"/>
    </sheetNames>
    <definedNames>
      <definedName name="words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ORM-16"/>
    </sheetNames>
    <sheetDataSet>
      <sheetData sheetId="0">
        <row r="9">
          <cell r="A9" t="str">
            <v>    Name and Address of the Employer</v>
          </cell>
          <cell r="H9" t="str">
            <v>Name and Designation of the</v>
          </cell>
        </row>
        <row r="10">
          <cell r="H10" t="str">
            <v>Employee</v>
          </cell>
        </row>
        <row r="12">
          <cell r="A12">
            <v>0</v>
          </cell>
          <cell r="H12">
            <v>0</v>
          </cell>
        </row>
        <row r="13">
          <cell r="A13">
            <v>0</v>
          </cell>
          <cell r="H13" t="str">
            <v>15 April 2000 to 31 March 2001</v>
          </cell>
        </row>
        <row r="14">
          <cell r="A14">
            <v>0</v>
          </cell>
        </row>
        <row r="15">
          <cell r="A15" t="str">
            <v>    PAN/GIR NO.</v>
          </cell>
          <cell r="D15" t="str">
            <v>   TAN</v>
          </cell>
          <cell r="H15" t="str">
            <v>PAN/GIR NO.</v>
          </cell>
        </row>
        <row r="16">
          <cell r="D16">
            <v>0</v>
          </cell>
          <cell r="H16">
            <v>0</v>
          </cell>
        </row>
        <row r="17">
          <cell r="F17" t="str">
            <v>      PERIOD</v>
          </cell>
          <cell r="I17" t="str">
            <v>ASSESSMENT</v>
          </cell>
        </row>
        <row r="18">
          <cell r="A18" t="str">
            <v>TDS Circle where Annual Return/Statement under </v>
          </cell>
          <cell r="F18" t="str">
            <v>FROM</v>
          </cell>
          <cell r="H18" t="str">
            <v>TO</v>
          </cell>
          <cell r="I18" t="str">
            <v>YEAR</v>
          </cell>
        </row>
        <row r="19">
          <cell r="A19" t="str">
            <v>section 206 is to be filed                   </v>
          </cell>
          <cell r="F19" t="str">
            <v>2001-2002</v>
          </cell>
          <cell r="I19" t="str">
            <v>THOMAS MUDAYANKAVIL</v>
          </cell>
          <cell r="J19" t="str">
            <v> </v>
          </cell>
        </row>
        <row r="22">
          <cell r="A22" t="str">
            <v>DETAILS OF SALARY PAID AND ANY OTHER INCOME AND TAX DEDUCTED</v>
          </cell>
        </row>
        <row r="24">
          <cell r="I24" t="str">
            <v>Rs.</v>
          </cell>
          <cell r="J24" t="str">
            <v>Rs.</v>
          </cell>
        </row>
        <row r="25">
          <cell r="A25" t="str">
            <v>1.</v>
          </cell>
          <cell r="B25" t="str">
            <v>GROSS SALARY * </v>
          </cell>
          <cell r="I25">
            <v>4826770</v>
          </cell>
        </row>
        <row r="27">
          <cell r="A27" t="str">
            <v>2.</v>
          </cell>
          <cell r="B27" t="str">
            <v>LESS :</v>
          </cell>
          <cell r="C27" t="str">
            <v>Allowance to the extent exempt under</v>
          </cell>
        </row>
        <row r="28">
          <cell r="C28" t="str">
            <v>section 10 : </v>
          </cell>
          <cell r="H28">
            <v>0</v>
          </cell>
        </row>
        <row r="30">
          <cell r="A30" t="str">
            <v>3.</v>
          </cell>
          <cell r="B30" t="str">
            <v>BALANCE (1-2)</v>
          </cell>
          <cell r="I30">
            <v>4826770</v>
          </cell>
        </row>
        <row r="32">
          <cell r="A32" t="str">
            <v>4.</v>
          </cell>
          <cell r="B32" t="str">
            <v>DEDUCTIONS :</v>
          </cell>
        </row>
        <row r="33">
          <cell r="B33" t="str">
            <v>(a)  Standard deduction</v>
          </cell>
          <cell r="F33" t="str">
            <v> </v>
          </cell>
          <cell r="H33">
            <v>0</v>
          </cell>
        </row>
        <row r="34">
          <cell r="B34" t="str">
            <v>(b)  Entertainment allowance</v>
          </cell>
          <cell r="F34" t="str">
            <v> </v>
          </cell>
        </row>
        <row r="35">
          <cell r="B35" t="str">
            <v>(c)  Tax on Employment</v>
          </cell>
          <cell r="F35" t="str">
            <v> </v>
          </cell>
        </row>
        <row r="37">
          <cell r="A37" t="str">
            <v>5.</v>
          </cell>
          <cell r="B37" t="str">
            <v>AGGREGATE OF 4 (a to c)</v>
          </cell>
          <cell r="H37" t="str">
            <v> </v>
          </cell>
        </row>
        <row r="39">
          <cell r="A39" t="str">
            <v>6.</v>
          </cell>
          <cell r="B39" t="str">
            <v>INCOME CHARGEABLE UNDER</v>
          </cell>
        </row>
        <row r="40">
          <cell r="B40" t="str">
            <v>THE HEAD SALARIES (3-5)</v>
          </cell>
          <cell r="J40">
            <v>4826770</v>
          </cell>
        </row>
        <row r="42">
          <cell r="A42" t="str">
            <v>7.</v>
          </cell>
          <cell r="B42" t="str">
            <v>ADD :</v>
          </cell>
          <cell r="C42" t="str">
            <v>Any other income reported by the</v>
          </cell>
        </row>
        <row r="43">
          <cell r="B43" t="str">
            <v>employee</v>
          </cell>
          <cell r="J43">
            <v>0</v>
          </cell>
        </row>
        <row r="45">
          <cell r="A45" t="str">
            <v>8.</v>
          </cell>
          <cell r="B45" t="str">
            <v>GROSS TOTAL INCOME (6+7)</v>
          </cell>
          <cell r="J45">
            <v>4826770</v>
          </cell>
        </row>
        <row r="47">
          <cell r="A47" t="str">
            <v>9.</v>
          </cell>
          <cell r="B47" t="str">
            <v>DEDUCTIONS UNDER CHAPTER VI-A</v>
          </cell>
          <cell r="F47" t="str">
            <v>GROSS</v>
          </cell>
          <cell r="H47" t="str">
            <v>QUALIFYING</v>
          </cell>
          <cell r="I47" t="str">
            <v>DEDUCTIBLE</v>
          </cell>
        </row>
        <row r="48">
          <cell r="F48" t="str">
            <v>AMOUNT</v>
          </cell>
          <cell r="H48" t="str">
            <v>AMOUNT</v>
          </cell>
          <cell r="I48" t="str">
            <v>AMOUNT</v>
          </cell>
        </row>
        <row r="50">
          <cell r="B50" t="str">
            <v>(a)</v>
          </cell>
          <cell r="F50" t="str">
            <v>Rs.............</v>
          </cell>
          <cell r="H50" t="str">
            <v>Rs.............</v>
          </cell>
          <cell r="I50" t="str">
            <v>Rs.............</v>
          </cell>
        </row>
        <row r="51">
          <cell r="B51" t="str">
            <v>(b)</v>
          </cell>
          <cell r="F51" t="str">
            <v>Rs.............</v>
          </cell>
          <cell r="H51" t="str">
            <v>Rs.............</v>
          </cell>
          <cell r="I51" t="str">
            <v>Rs.............</v>
          </cell>
        </row>
        <row r="52">
          <cell r="B52" t="str">
            <v>(c)</v>
          </cell>
          <cell r="F52" t="str">
            <v>Rs.............</v>
          </cell>
          <cell r="H52" t="str">
            <v>Rs.............</v>
          </cell>
          <cell r="I52" t="str">
            <v>Rs.............</v>
          </cell>
        </row>
        <row r="53">
          <cell r="B53" t="str">
            <v>(d)</v>
          </cell>
          <cell r="F53" t="str">
            <v>Rs.............</v>
          </cell>
          <cell r="H53" t="str">
            <v>Rs.............</v>
          </cell>
          <cell r="I53" t="str">
            <v>Rs.............</v>
          </cell>
        </row>
        <row r="55">
          <cell r="A55" t="str">
            <v>10.</v>
          </cell>
          <cell r="B55" t="str">
            <v>Aggregate of deductible amount under</v>
          </cell>
          <cell r="J55" t="str">
            <v> </v>
          </cell>
        </row>
        <row r="56">
          <cell r="B56" t="str">
            <v>Chapter VI-A</v>
          </cell>
          <cell r="J56">
            <v>0</v>
          </cell>
        </row>
        <row r="57">
          <cell r="J57" t="str">
            <v> </v>
          </cell>
        </row>
        <row r="58">
          <cell r="A58" t="str">
            <v>11.</v>
          </cell>
          <cell r="B58" t="str">
            <v>TOTAL INCOME (8-10)</v>
          </cell>
          <cell r="J58">
            <v>4826770</v>
          </cell>
        </row>
        <row r="59">
          <cell r="J59" t="str">
            <v> </v>
          </cell>
        </row>
        <row r="60">
          <cell r="A60" t="str">
            <v>12.</v>
          </cell>
          <cell r="B60" t="str">
            <v>TAX ON TOTAL INCOME</v>
          </cell>
          <cell r="J60">
            <v>1422031</v>
          </cell>
        </row>
        <row r="63">
          <cell r="I63" t="str">
            <v>Rs.</v>
          </cell>
          <cell r="J63" t="str">
            <v>Rs.</v>
          </cell>
        </row>
        <row r="64">
          <cell r="A64" t="str">
            <v>13.</v>
          </cell>
          <cell r="B64" t="str">
            <v>REBATE AND RELIEF UNDER CHAPTER VIII</v>
          </cell>
        </row>
        <row r="66">
          <cell r="F66" t="str">
            <v>GROSS</v>
          </cell>
          <cell r="H66" t="str">
            <v>QUALIFYING</v>
          </cell>
          <cell r="I66" t="str">
            <v>TAX REBATE/</v>
          </cell>
        </row>
        <row r="67">
          <cell r="B67" t="str">
            <v>I.   Under Section 88 (please specify)</v>
          </cell>
          <cell r="F67" t="str">
            <v>AMOUNT</v>
          </cell>
          <cell r="H67" t="str">
            <v>AMOUNT</v>
          </cell>
          <cell r="I67" t="str">
            <v>RELIEF</v>
          </cell>
        </row>
        <row r="69">
          <cell r="B69" t="str">
            <v>(a) LIC</v>
          </cell>
          <cell r="F69" t="str">
            <v>Rs. </v>
          </cell>
          <cell r="H69" t="str">
            <v>Rs. </v>
          </cell>
        </row>
        <row r="70">
          <cell r="B70" t="str">
            <v>(b) PPF</v>
          </cell>
          <cell r="F70" t="str">
            <v>Rs. </v>
          </cell>
          <cell r="H70" t="str">
            <v>Rs. </v>
          </cell>
        </row>
        <row r="71">
          <cell r="B71" t="str">
            <v>(c) National Savings Certificates</v>
          </cell>
          <cell r="F71" t="str">
            <v>Rs. </v>
          </cell>
          <cell r="H71" t="str">
            <v>Rs. </v>
          </cell>
        </row>
        <row r="72">
          <cell r="B72" t="str">
            <v>(d)UTI(s)</v>
          </cell>
          <cell r="F72" t="str">
            <v>Rs. </v>
          </cell>
          <cell r="H72" t="str">
            <v>Rs. </v>
          </cell>
        </row>
        <row r="73">
          <cell r="B73" t="str">
            <v>(e)</v>
          </cell>
          <cell r="F73" t="str">
            <v>Rs. </v>
          </cell>
          <cell r="H73" t="str">
            <v>Rs. </v>
          </cell>
        </row>
        <row r="74">
          <cell r="B74" t="str">
            <v>(f)  TOTAL (a) to (e)</v>
          </cell>
          <cell r="F74" t="str">
            <v>Rs. </v>
          </cell>
          <cell r="H74" t="str">
            <v>Rs. </v>
          </cell>
          <cell r="I74">
            <v>0</v>
          </cell>
        </row>
        <row r="76">
          <cell r="F76" t="str">
            <v>GROSS</v>
          </cell>
          <cell r="H76" t="str">
            <v>QUALIFYING</v>
          </cell>
        </row>
        <row r="77">
          <cell r="B77" t="str">
            <v>II.   Under Section 88A (please specify)</v>
          </cell>
          <cell r="F77" t="str">
            <v>AMOUNT</v>
          </cell>
          <cell r="H77" t="str">
            <v>AMOUNT</v>
          </cell>
        </row>
        <row r="79">
          <cell r="B79" t="str">
            <v>(a)</v>
          </cell>
          <cell r="F79" t="str">
            <v>Rs.............</v>
          </cell>
          <cell r="H79" t="str">
            <v>Rs.............</v>
          </cell>
        </row>
        <row r="80">
          <cell r="B80" t="str">
            <v>(b)</v>
          </cell>
          <cell r="F80" t="str">
            <v>Rs.............</v>
          </cell>
          <cell r="H80" t="str">
            <v>Rs.............</v>
          </cell>
        </row>
        <row r="81">
          <cell r="B81" t="str">
            <v>(c)  TOTAL [(a) + (b)]</v>
          </cell>
          <cell r="F81" t="str">
            <v>Rs.............</v>
          </cell>
          <cell r="H81" t="str">
            <v>Rs.............</v>
          </cell>
          <cell r="I81" t="str">
            <v>Nil</v>
          </cell>
        </row>
        <row r="83">
          <cell r="B83" t="str">
            <v>III.  Under Section 89 (attach details)</v>
          </cell>
          <cell r="I83" t="str">
            <v>Nil</v>
          </cell>
        </row>
        <row r="85">
          <cell r="A85" t="str">
            <v>14.</v>
          </cell>
          <cell r="B85" t="str">
            <v>AGGREGATE OF TAX REBATES</v>
          </cell>
        </row>
        <row r="86">
          <cell r="B86" t="str">
            <v>AND RELIEF AT 13 ABOVE </v>
          </cell>
        </row>
        <row r="87">
          <cell r="B87" t="str">
            <v>[I(f) + II(c) + III]</v>
          </cell>
          <cell r="J87">
            <v>0</v>
          </cell>
        </row>
        <row r="89">
          <cell r="A89" t="str">
            <v>15.</v>
          </cell>
          <cell r="B89" t="str">
            <v>TAX PAYABLE (12-14) AND </v>
          </cell>
        </row>
        <row r="90">
          <cell r="B90" t="str">
            <v>SURCHARGE THEREON</v>
          </cell>
          <cell r="J90">
            <v>1564234.1</v>
          </cell>
        </row>
        <row r="92">
          <cell r="A92" t="str">
            <v>16.</v>
          </cell>
          <cell r="B92" t="str">
            <v>LESS TAX DEDUCTED AT SOURCE</v>
          </cell>
          <cell r="J92">
            <v>0</v>
          </cell>
        </row>
        <row r="95">
          <cell r="A95" t="str">
            <v>17.</v>
          </cell>
          <cell r="B95" t="str">
            <v>TAX PAYABLE/(REFUNDABLE) (15-16)</v>
          </cell>
          <cell r="J95">
            <v>1564234.1</v>
          </cell>
        </row>
        <row r="98">
          <cell r="A98" t="str">
            <v>DETAILS OF TAX DEDUCTED AND DEPOSITED INTO CENTRAL GOVERNMENT ACCOUNT</v>
          </cell>
        </row>
        <row r="100">
          <cell r="A100" t="str">
            <v>AMOUNT (Rs.)</v>
          </cell>
          <cell r="C100" t="str">
            <v>DATE OF PAYMENT</v>
          </cell>
          <cell r="E100" t="str">
            <v>   NAME OF BANK AND BRANCH WHERE TAX DEPOSITED</v>
          </cell>
        </row>
        <row r="117">
          <cell r="B117">
            <v>0</v>
          </cell>
        </row>
        <row r="120">
          <cell r="A120" t="str">
            <v>Certified that a sum of Rs. ……………………………………………………………………………………………………………………………………………………………………………………… </v>
          </cell>
        </row>
        <row r="121">
          <cell r="A121" t="str">
            <v>has been deducted and paid to the credit of the Central Government. Further certified that the above information is true and</v>
          </cell>
        </row>
        <row r="122">
          <cell r="A122" t="str">
            <v>correct as per records.</v>
          </cell>
        </row>
        <row r="124">
          <cell r="F124" t="str">
            <v>....................................................................................................</v>
          </cell>
        </row>
        <row r="125">
          <cell r="F125" t="str">
            <v>Signature of the person responsible for deduction of tax</v>
          </cell>
        </row>
        <row r="127">
          <cell r="A127" t="str">
            <v>Place: </v>
          </cell>
          <cell r="F127" t="str">
            <v>Full Name : </v>
          </cell>
        </row>
        <row r="128">
          <cell r="A128" t="str">
            <v>Date:  </v>
          </cell>
          <cell r="F128" t="str">
            <v>Designation : </v>
          </cell>
        </row>
        <row r="130">
          <cell r="A130" t="str">
            <v>*  See sections 15 and 17 and rule 3. Furnish separate details of value of the perquisites and profits in lieu of or in </v>
          </cell>
        </row>
        <row r="131">
          <cell r="A131" t="str">
            <v>addition to salary or wages.</v>
          </cell>
        </row>
        <row r="134">
          <cell r="A134" t="str">
            <v>As per Income Tax (6th Amendment) Rules, 1991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nkajbatr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9"/>
  <sheetViews>
    <sheetView tabSelected="1" zoomScalePageLayoutView="0" workbookViewId="0" topLeftCell="A19">
      <selection activeCell="B35" sqref="B35"/>
    </sheetView>
  </sheetViews>
  <sheetFormatPr defaultColWidth="9.140625" defaultRowHeight="12.75"/>
  <cols>
    <col min="1" max="1" width="28.00390625" style="16" customWidth="1"/>
    <col min="2" max="2" width="13.28125" style="4" customWidth="1"/>
    <col min="3" max="4" width="10.00390625" style="4" customWidth="1"/>
    <col min="5" max="5" width="10.140625" style="4" customWidth="1"/>
    <col min="6" max="6" width="10.28125" style="4" customWidth="1"/>
    <col min="7" max="7" width="9.7109375" style="4" customWidth="1"/>
    <col min="8" max="8" width="10.28125" style="4" customWidth="1"/>
    <col min="9" max="9" width="10.140625" style="4" customWidth="1"/>
    <col min="10" max="12" width="10.28125" style="4" customWidth="1"/>
    <col min="13" max="13" width="9.8515625" style="4" customWidth="1"/>
    <col min="14" max="14" width="10.28125" style="4" customWidth="1"/>
    <col min="15" max="15" width="10.28125" style="4" bestFit="1" customWidth="1"/>
    <col min="16" max="16" width="9.8515625" style="16" bestFit="1" customWidth="1"/>
    <col min="17" max="17" width="9.28125" style="16" bestFit="1" customWidth="1"/>
    <col min="18" max="16384" width="9.140625" style="16" customWidth="1"/>
  </cols>
  <sheetData>
    <row r="1" spans="1:6" ht="57.75" customHeight="1" thickBot="1">
      <c r="A1" s="76" t="s">
        <v>94</v>
      </c>
      <c r="B1" s="76"/>
      <c r="C1" s="76"/>
      <c r="D1" s="76"/>
      <c r="E1" s="76"/>
      <c r="F1" s="16"/>
    </row>
    <row r="2" spans="1:15" ht="12.75">
      <c r="A2" s="26" t="s">
        <v>89</v>
      </c>
      <c r="B2" s="27" t="s">
        <v>42</v>
      </c>
      <c r="C2" s="28"/>
      <c r="D2" s="29"/>
      <c r="E2" s="29"/>
      <c r="F2" s="30"/>
      <c r="G2" s="30"/>
      <c r="H2" s="30"/>
      <c r="I2" s="30"/>
      <c r="J2" s="30"/>
      <c r="K2" s="30"/>
      <c r="L2" s="30"/>
      <c r="M2" s="30"/>
      <c r="N2" s="30"/>
      <c r="O2" s="5"/>
    </row>
    <row r="3" spans="1:15" ht="12.75">
      <c r="A3" s="31"/>
      <c r="B3" s="32"/>
      <c r="C3" s="33"/>
      <c r="D3" s="34"/>
      <c r="E3" s="34"/>
      <c r="F3" s="35"/>
      <c r="G3" s="35"/>
      <c r="H3" s="35"/>
      <c r="I3" s="35"/>
      <c r="J3" s="35"/>
      <c r="K3" s="35"/>
      <c r="L3" s="35"/>
      <c r="M3" s="35"/>
      <c r="N3" s="35"/>
      <c r="O3" s="6"/>
    </row>
    <row r="4" spans="1:15" ht="12.75">
      <c r="A4" s="36" t="s">
        <v>0</v>
      </c>
      <c r="B4" s="70">
        <v>1</v>
      </c>
      <c r="C4" s="33"/>
      <c r="D4" s="34"/>
      <c r="E4" s="34"/>
      <c r="F4" s="35"/>
      <c r="G4" s="35"/>
      <c r="H4" s="35"/>
      <c r="I4" s="35"/>
      <c r="J4" s="35"/>
      <c r="K4" s="35"/>
      <c r="L4" s="35"/>
      <c r="M4" s="35"/>
      <c r="N4" s="35"/>
      <c r="O4" s="6"/>
    </row>
    <row r="5" spans="1:15" ht="38.25">
      <c r="A5" s="37" t="s">
        <v>72</v>
      </c>
      <c r="B5" s="71">
        <v>1</v>
      </c>
      <c r="C5" s="33"/>
      <c r="D5" s="34"/>
      <c r="E5" s="34"/>
      <c r="F5" s="35"/>
      <c r="G5" s="35"/>
      <c r="H5" s="35"/>
      <c r="I5" s="35"/>
      <c r="J5" s="35"/>
      <c r="K5" s="35"/>
      <c r="L5" s="35"/>
      <c r="M5" s="35"/>
      <c r="N5" s="35"/>
      <c r="O5" s="6"/>
    </row>
    <row r="6" spans="1:15" ht="13.5" thickBot="1">
      <c r="A6" s="38" t="s">
        <v>102</v>
      </c>
      <c r="B6" s="72">
        <v>25</v>
      </c>
      <c r="C6" s="39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7"/>
    </row>
    <row r="7" spans="1:15" ht="13.5" thickBot="1">
      <c r="A7" s="38" t="s">
        <v>1</v>
      </c>
      <c r="B7" s="72">
        <v>0</v>
      </c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7"/>
    </row>
    <row r="8" spans="1:15" ht="12.75">
      <c r="A8" s="41" t="s">
        <v>2</v>
      </c>
      <c r="B8" s="42" t="s">
        <v>70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</row>
    <row r="9" spans="1:15" ht="13.5" thickBot="1">
      <c r="A9" s="43"/>
      <c r="B9" s="44" t="s">
        <v>71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2.75">
      <c r="A10" s="45" t="s">
        <v>16</v>
      </c>
      <c r="B10" s="46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1">
        <f aca="true" t="shared" si="0" ref="O10:O24">SUM(C10:N10)</f>
        <v>0</v>
      </c>
    </row>
    <row r="11" spans="1:15" ht="12.75">
      <c r="A11" s="45" t="s">
        <v>17</v>
      </c>
      <c r="B11" s="46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2">
        <f t="shared" si="0"/>
        <v>0</v>
      </c>
    </row>
    <row r="12" spans="1:15" ht="12.75">
      <c r="A12" s="45" t="s">
        <v>18</v>
      </c>
      <c r="B12" s="46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2">
        <f t="shared" si="0"/>
        <v>0</v>
      </c>
    </row>
    <row r="13" spans="1:15" ht="12.75">
      <c r="A13" s="45" t="s">
        <v>19</v>
      </c>
      <c r="B13" s="46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2">
        <f t="shared" si="0"/>
        <v>0</v>
      </c>
    </row>
    <row r="14" spans="1:15" ht="12.75">
      <c r="A14" s="45" t="s">
        <v>103</v>
      </c>
      <c r="B14" s="46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2">
        <f t="shared" si="0"/>
        <v>0</v>
      </c>
    </row>
    <row r="15" spans="1:15" ht="12.75">
      <c r="A15" s="45" t="s">
        <v>75</v>
      </c>
      <c r="B15" s="46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2">
        <f t="shared" si="0"/>
        <v>0</v>
      </c>
    </row>
    <row r="16" spans="1:15" ht="12.75">
      <c r="A16" s="45" t="s">
        <v>20</v>
      </c>
      <c r="B16" s="46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2">
        <f t="shared" si="0"/>
        <v>0</v>
      </c>
    </row>
    <row r="17" spans="1:15" ht="12.75">
      <c r="A17" s="45" t="s">
        <v>21</v>
      </c>
      <c r="B17" s="46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2">
        <f t="shared" si="0"/>
        <v>0</v>
      </c>
    </row>
    <row r="18" spans="1:15" ht="12.75">
      <c r="A18" s="45" t="s">
        <v>22</v>
      </c>
      <c r="B18" s="46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2">
        <f t="shared" si="0"/>
        <v>0</v>
      </c>
    </row>
    <row r="19" spans="1:15" ht="12.75">
      <c r="A19" s="45" t="s">
        <v>23</v>
      </c>
      <c r="B19" s="46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2">
        <f t="shared" si="0"/>
        <v>0</v>
      </c>
    </row>
    <row r="20" spans="1:15" ht="12.75">
      <c r="A20" s="45" t="s">
        <v>80</v>
      </c>
      <c r="B20" s="46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2">
        <f t="shared" si="0"/>
        <v>0</v>
      </c>
    </row>
    <row r="21" spans="1:15" ht="12.75">
      <c r="A21" s="45" t="s">
        <v>25</v>
      </c>
      <c r="B21" s="46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2">
        <f t="shared" si="0"/>
        <v>0</v>
      </c>
    </row>
    <row r="22" spans="1:15" ht="12.75">
      <c r="A22" s="45" t="s">
        <v>58</v>
      </c>
      <c r="B22" s="46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2">
        <f t="shared" si="0"/>
        <v>0</v>
      </c>
    </row>
    <row r="23" spans="1:15" ht="12.75">
      <c r="A23" s="45" t="s">
        <v>76</v>
      </c>
      <c r="B23" s="46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2">
        <f t="shared" si="0"/>
        <v>0</v>
      </c>
    </row>
    <row r="24" spans="1:15" ht="12.75">
      <c r="A24" s="45" t="s">
        <v>77</v>
      </c>
      <c r="B24" s="46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2">
        <f t="shared" si="0"/>
        <v>0</v>
      </c>
    </row>
    <row r="25" spans="1:15" ht="12.75">
      <c r="A25" s="45" t="s">
        <v>100</v>
      </c>
      <c r="B25" s="46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2">
        <f>SUM(C25:N25)</f>
        <v>0</v>
      </c>
    </row>
    <row r="26" spans="1:15" ht="12.75">
      <c r="A26" s="45" t="s">
        <v>101</v>
      </c>
      <c r="B26" s="35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2">
        <f>SUM(C26:N26)</f>
        <v>0</v>
      </c>
    </row>
    <row r="27" spans="1:15" ht="13.5" thickBot="1">
      <c r="A27" s="31" t="s">
        <v>27</v>
      </c>
      <c r="B27" s="35"/>
      <c r="C27" s="47">
        <f>SUM(C10:C26)</f>
        <v>0</v>
      </c>
      <c r="D27" s="47">
        <f>SUM(D10:D26)</f>
        <v>0</v>
      </c>
      <c r="E27" s="47">
        <f>SUM(E10:E26)</f>
        <v>0</v>
      </c>
      <c r="F27" s="47">
        <f aca="true" t="shared" si="1" ref="F27:N27">SUM(F9:F26)</f>
        <v>0</v>
      </c>
      <c r="G27" s="47">
        <f t="shared" si="1"/>
        <v>0</v>
      </c>
      <c r="H27" s="47">
        <f t="shared" si="1"/>
        <v>0</v>
      </c>
      <c r="I27" s="47">
        <f t="shared" si="1"/>
        <v>0</v>
      </c>
      <c r="J27" s="47">
        <f t="shared" si="1"/>
        <v>0</v>
      </c>
      <c r="K27" s="47">
        <f t="shared" si="1"/>
        <v>0</v>
      </c>
      <c r="L27" s="47">
        <f t="shared" si="1"/>
        <v>0</v>
      </c>
      <c r="M27" s="47">
        <f t="shared" si="1"/>
        <v>0</v>
      </c>
      <c r="N27" s="47">
        <f t="shared" si="1"/>
        <v>0</v>
      </c>
      <c r="O27" s="3">
        <f>SUM(O10:O26)</f>
        <v>0</v>
      </c>
    </row>
    <row r="28" spans="1:15" ht="13.5" thickTop="1">
      <c r="A28" s="48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"/>
    </row>
    <row r="29" spans="1:15" ht="12.75">
      <c r="A29" s="31" t="s">
        <v>28</v>
      </c>
      <c r="B29" s="35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"/>
    </row>
    <row r="30" spans="1:15" ht="12.75">
      <c r="A30" s="48" t="s">
        <v>29</v>
      </c>
      <c r="B30" s="35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2">
        <f>SUM(C30:N30)</f>
        <v>0</v>
      </c>
    </row>
    <row r="31" spans="1:16" ht="12.75">
      <c r="A31" s="48" t="s">
        <v>30</v>
      </c>
      <c r="B31" s="35"/>
      <c r="C31" s="34">
        <f aca="true" t="shared" si="2" ref="C31:N31">IF($B$5=1,IF(C30&gt;0,MIN(0.4*C10,(C30-(0.1*C10)),C11),0),IF($B$5=0,IF(C30&gt;0,MIN(0.5*C10,(C30-(0.1*C10)),C11),0)))</f>
        <v>0</v>
      </c>
      <c r="D31" s="34">
        <f t="shared" si="2"/>
        <v>0</v>
      </c>
      <c r="E31" s="34">
        <f t="shared" si="2"/>
        <v>0</v>
      </c>
      <c r="F31" s="34">
        <f t="shared" si="2"/>
        <v>0</v>
      </c>
      <c r="G31" s="34">
        <f t="shared" si="2"/>
        <v>0</v>
      </c>
      <c r="H31" s="34">
        <f t="shared" si="2"/>
        <v>0</v>
      </c>
      <c r="I31" s="34">
        <f t="shared" si="2"/>
        <v>0</v>
      </c>
      <c r="J31" s="34">
        <f t="shared" si="2"/>
        <v>0</v>
      </c>
      <c r="K31" s="34">
        <f t="shared" si="2"/>
        <v>0</v>
      </c>
      <c r="L31" s="34">
        <f t="shared" si="2"/>
        <v>0</v>
      </c>
      <c r="M31" s="34">
        <f t="shared" si="2"/>
        <v>0</v>
      </c>
      <c r="N31" s="34">
        <f t="shared" si="2"/>
        <v>0</v>
      </c>
      <c r="O31" s="2">
        <f>SUM(C31:N31)</f>
        <v>0</v>
      </c>
      <c r="P31" s="49"/>
    </row>
    <row r="32" spans="1:16" ht="12.75">
      <c r="A32" s="48"/>
      <c r="B32" s="35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"/>
      <c r="P32" s="49"/>
    </row>
    <row r="33" spans="1:15" ht="12.75">
      <c r="A33" s="48" t="s">
        <v>31</v>
      </c>
      <c r="B33" s="69">
        <f>IF(B7=1,MIN(O13,1200),IF(B7=2,MIN(O13,2400),0))</f>
        <v>0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">
        <f>IF(B7=1,MIN(O13,B33,1200),IF(B7=2,MIN(O13,B33,2400),0))</f>
        <v>0</v>
      </c>
    </row>
    <row r="34" spans="1:15" ht="12.75">
      <c r="A34" s="48" t="s">
        <v>32</v>
      </c>
      <c r="B34" s="69">
        <f>MIN(O19,15000)</f>
        <v>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">
        <f>MIN(O19,B34,15000)</f>
        <v>0</v>
      </c>
    </row>
    <row r="35" spans="1:15" ht="12.75">
      <c r="A35" s="48" t="s">
        <v>18</v>
      </c>
      <c r="B35" s="69">
        <f>MIN(O19,9600)</f>
        <v>0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">
        <f>MIN(O12,B35,9600)</f>
        <v>0</v>
      </c>
    </row>
    <row r="36" spans="1:15" ht="12.75">
      <c r="A36" s="48" t="s">
        <v>33</v>
      </c>
      <c r="B36" s="69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">
        <f>MIN(O16,B36)</f>
        <v>0</v>
      </c>
    </row>
    <row r="37" spans="1:15" ht="12.75">
      <c r="A37" s="45" t="s">
        <v>24</v>
      </c>
      <c r="B37" s="69">
        <f>O20</f>
        <v>0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">
        <f>MIN(O20,B37)</f>
        <v>0</v>
      </c>
    </row>
    <row r="38" spans="1:15" ht="12.75">
      <c r="A38" s="48" t="s">
        <v>34</v>
      </c>
      <c r="B38" s="69">
        <f>O21</f>
        <v>0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">
        <f>MIN(O21,B38)</f>
        <v>0</v>
      </c>
    </row>
    <row r="39" spans="1:15" ht="12.75">
      <c r="A39" s="45" t="s">
        <v>26</v>
      </c>
      <c r="B39" s="69">
        <f>O22</f>
        <v>0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">
        <f>MIN(O22,B39)</f>
        <v>0</v>
      </c>
    </row>
    <row r="40" spans="1:15" ht="12.75">
      <c r="A40" s="45" t="s">
        <v>78</v>
      </c>
      <c r="B40" s="73">
        <f>O23</f>
        <v>0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">
        <f>MIN(O23,B40)</f>
        <v>0</v>
      </c>
    </row>
    <row r="41" spans="1:15" ht="12.75">
      <c r="A41" s="45" t="s">
        <v>77</v>
      </c>
      <c r="B41" s="69">
        <f>O24</f>
        <v>0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">
        <f>MIN(O24,B41)</f>
        <v>0</v>
      </c>
    </row>
    <row r="42" spans="1:15" ht="12.75">
      <c r="A42" s="48" t="s">
        <v>59</v>
      </c>
      <c r="B42" s="69">
        <v>0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10">
        <f>+B42</f>
        <v>0</v>
      </c>
    </row>
    <row r="43" spans="1:15" ht="12.75">
      <c r="A43" s="31" t="s">
        <v>35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">
        <f>+O27-SUM(O31:O42)</f>
        <v>0</v>
      </c>
    </row>
    <row r="44" spans="1:15" ht="12.75">
      <c r="A44" s="48" t="s">
        <v>36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10">
        <f>+O88</f>
        <v>0</v>
      </c>
    </row>
    <row r="45" spans="1:15" ht="12.75">
      <c r="A45" s="31" t="s">
        <v>37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">
        <f>+O43-O44-O26-MIN(50000,O25)</f>
        <v>0</v>
      </c>
    </row>
    <row r="46" spans="1:15" ht="12.75">
      <c r="A46" s="48" t="s">
        <v>69</v>
      </c>
      <c r="B46" s="69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">
        <f>IF(B46&gt;0,MIN(150000,B46),0)</f>
        <v>0</v>
      </c>
    </row>
    <row r="47" spans="1:15" ht="12.75">
      <c r="A47" s="48" t="s">
        <v>38</v>
      </c>
      <c r="B47" s="69">
        <v>0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10">
        <f>+B47</f>
        <v>0</v>
      </c>
    </row>
    <row r="48" spans="1:15" ht="12.75">
      <c r="A48" s="31" t="s">
        <v>39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">
        <f>+O45-O46+O47</f>
        <v>0</v>
      </c>
    </row>
    <row r="49" spans="1:15" ht="12.75">
      <c r="A49" s="48"/>
      <c r="B49" s="35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"/>
    </row>
    <row r="50" spans="1:15" ht="12.75">
      <c r="A50" s="50" t="s">
        <v>40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11"/>
    </row>
    <row r="51" spans="1:15" ht="25.5">
      <c r="A51" s="51" t="s">
        <v>62</v>
      </c>
      <c r="B51" s="52" t="s">
        <v>64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"/>
    </row>
    <row r="52" spans="1:15" ht="12.75">
      <c r="A52" s="53" t="s">
        <v>46</v>
      </c>
      <c r="B52" s="7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"/>
    </row>
    <row r="53" spans="1:15" ht="12.75">
      <c r="A53" s="53" t="s">
        <v>47</v>
      </c>
      <c r="B53" s="7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"/>
    </row>
    <row r="54" spans="1:15" ht="12.75">
      <c r="A54" s="54" t="s">
        <v>48</v>
      </c>
      <c r="B54" s="7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"/>
    </row>
    <row r="55" spans="1:15" ht="12.75">
      <c r="A55" s="53" t="s">
        <v>74</v>
      </c>
      <c r="B55" s="7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"/>
    </row>
    <row r="56" spans="1:15" ht="12.75">
      <c r="A56" s="53" t="s">
        <v>51</v>
      </c>
      <c r="B56" s="74">
        <v>0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"/>
    </row>
    <row r="57" spans="1:15" ht="12.75">
      <c r="A57" s="53" t="s">
        <v>49</v>
      </c>
      <c r="B57" s="74">
        <v>0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"/>
    </row>
    <row r="58" spans="1:15" ht="12.75">
      <c r="A58" s="53" t="s">
        <v>50</v>
      </c>
      <c r="B58" s="74">
        <v>0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"/>
    </row>
    <row r="59" spans="1:15" ht="12.75">
      <c r="A59" s="53" t="s">
        <v>61</v>
      </c>
      <c r="B59" s="74">
        <v>0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"/>
    </row>
    <row r="60" spans="1:15" ht="12.75">
      <c r="A60" s="55" t="s">
        <v>68</v>
      </c>
      <c r="B60" s="74">
        <v>0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"/>
    </row>
    <row r="61" spans="1:15" ht="12.75">
      <c r="A61" s="54" t="s">
        <v>51</v>
      </c>
      <c r="B61" s="74">
        <v>0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2"/>
    </row>
    <row r="62" spans="1:15" ht="12.75">
      <c r="A62" s="53" t="s">
        <v>63</v>
      </c>
      <c r="B62" s="52">
        <f>+SUM(B52:B61)</f>
        <v>0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12"/>
    </row>
    <row r="63" spans="1:15" ht="12.75">
      <c r="A63" s="53" t="s">
        <v>67</v>
      </c>
      <c r="B63" s="7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12"/>
    </row>
    <row r="64" spans="1:15" ht="12.75">
      <c r="A64" s="56" t="s">
        <v>65</v>
      </c>
      <c r="B64" s="52">
        <f>+B62+B63</f>
        <v>0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2">
        <f>+IF(SUM(B62:B63)&gt;100000,100000,SUM(B62:B63))</f>
        <v>0</v>
      </c>
    </row>
    <row r="65" spans="1:15" ht="12.75">
      <c r="A65" s="57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2"/>
    </row>
    <row r="66" spans="1:15" ht="12.75">
      <c r="A66" s="58" t="s">
        <v>98</v>
      </c>
      <c r="B66" s="69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2">
        <f>IF(B66&gt;0,MIN(15000,B66),0)</f>
        <v>0</v>
      </c>
    </row>
    <row r="67" spans="1:15" ht="12.75">
      <c r="A67" s="58" t="s">
        <v>95</v>
      </c>
      <c r="B67" s="69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2">
        <f>IF(B67&gt;0,MIN(20000,B67),0)</f>
        <v>0</v>
      </c>
    </row>
    <row r="68" spans="1:15" ht="12.75">
      <c r="A68" s="58" t="s">
        <v>66</v>
      </c>
      <c r="B68" s="69">
        <v>0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2">
        <f>B68</f>
        <v>0</v>
      </c>
    </row>
    <row r="69" spans="1:15" ht="12.75">
      <c r="A69" s="58" t="s">
        <v>41</v>
      </c>
      <c r="B69" s="69">
        <v>0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2">
        <f>IF(B69&gt;0,MIN(50000,B69),0)</f>
        <v>0</v>
      </c>
    </row>
    <row r="70" spans="1:15" ht="12.75">
      <c r="A70" s="58" t="s">
        <v>96</v>
      </c>
      <c r="B70" s="69">
        <v>0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2">
        <f>B70</f>
        <v>0</v>
      </c>
    </row>
    <row r="71" spans="1:15" ht="12.75">
      <c r="A71" s="58" t="s">
        <v>97</v>
      </c>
      <c r="B71" s="69">
        <v>0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2">
        <f>B71/2</f>
        <v>0</v>
      </c>
    </row>
    <row r="72" spans="1:15" ht="12.75">
      <c r="A72" s="58" t="s">
        <v>42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10"/>
    </row>
    <row r="73" spans="1:15" ht="12.75">
      <c r="A73" s="59" t="s">
        <v>43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13">
        <f>O48-O64-O66-O67-O68-O69-O70-O71</f>
        <v>0</v>
      </c>
    </row>
    <row r="74" spans="1:15" ht="12.75">
      <c r="A74" s="59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13"/>
    </row>
    <row r="75" spans="1:15" ht="12.75">
      <c r="A75" s="59" t="s">
        <v>44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13">
        <f>+ROUND(O73,-1)</f>
        <v>0</v>
      </c>
    </row>
    <row r="76" spans="1:17" ht="12.75">
      <c r="A76" s="60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2"/>
      <c r="P76" s="61"/>
      <c r="Q76" s="62"/>
    </row>
    <row r="77" spans="1:17" ht="12.75">
      <c r="A77" s="59" t="s">
        <v>45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2">
        <f>+IF(B6&gt;=65,IF(O75&gt;500000,46000+0.3*(O75-500000),IF(O75&gt;300000,6000+0.2*(O75-300000),IF(O75&gt;240000,0.1*(O75-240000),0))),IF(B4=1,IF(O75&gt;500000,54000+0.3*(O75-500000),IF(O75&gt;300000,14000+0.2*(O75-300000),IF(O75&gt;160000,0.1*(O75-160000),0))),IF(B4=0,IF(O75&gt;500000,51000+0.3*(O75-500000),IF(O75&gt;300000,11000+0.2*(O75-300000),IF(O75&gt;190000,0.1*(O75-190000),0))))))</f>
        <v>0</v>
      </c>
      <c r="P77" s="63"/>
      <c r="Q77" s="63"/>
    </row>
    <row r="78" spans="1:15" ht="12.75">
      <c r="A78" s="59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2"/>
    </row>
    <row r="79" spans="1:15" ht="12.75">
      <c r="A79" s="59" t="s">
        <v>52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10">
        <f>IF(O75&gt;1000000,0,0)</f>
        <v>0</v>
      </c>
    </row>
    <row r="80" spans="1:15" ht="12.75">
      <c r="A80" s="59" t="s">
        <v>53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2">
        <f>+O79+O77</f>
        <v>0</v>
      </c>
    </row>
    <row r="81" spans="1:15" ht="12.75">
      <c r="A81" s="59" t="s">
        <v>73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10">
        <f>+O80*3%</f>
        <v>0</v>
      </c>
    </row>
    <row r="82" spans="1:15" ht="12.75">
      <c r="A82" s="59" t="s">
        <v>57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2">
        <f>+O81+O80</f>
        <v>0</v>
      </c>
    </row>
    <row r="83" spans="1:15" ht="12.75">
      <c r="A83" s="59" t="s">
        <v>54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10">
        <f>+O87</f>
        <v>0</v>
      </c>
    </row>
    <row r="84" spans="1:15" ht="13.5" thickBot="1">
      <c r="A84" s="64" t="s">
        <v>55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14">
        <f>+O82-O83</f>
        <v>0</v>
      </c>
    </row>
    <row r="85" spans="1:15" ht="12.75">
      <c r="A85" s="66"/>
      <c r="B85" s="30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15"/>
    </row>
    <row r="86" spans="1:15" ht="12.75">
      <c r="A86" s="31" t="s">
        <v>56</v>
      </c>
      <c r="B86" s="32"/>
      <c r="C86" s="67" t="s">
        <v>3</v>
      </c>
      <c r="D86" s="67" t="s">
        <v>4</v>
      </c>
      <c r="E86" s="67" t="s">
        <v>5</v>
      </c>
      <c r="F86" s="67" t="s">
        <v>6</v>
      </c>
      <c r="G86" s="67" t="s">
        <v>7</v>
      </c>
      <c r="H86" s="67" t="s">
        <v>8</v>
      </c>
      <c r="I86" s="67" t="s">
        <v>9</v>
      </c>
      <c r="J86" s="67" t="s">
        <v>10</v>
      </c>
      <c r="K86" s="67" t="s">
        <v>11</v>
      </c>
      <c r="L86" s="67" t="s">
        <v>12</v>
      </c>
      <c r="M86" s="67" t="s">
        <v>13</v>
      </c>
      <c r="N86" s="67" t="s">
        <v>14</v>
      </c>
      <c r="O86" s="2"/>
    </row>
    <row r="87" spans="1:15" ht="12.75">
      <c r="A87" s="48" t="s">
        <v>54</v>
      </c>
      <c r="B87" s="68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2">
        <f>SUM(C87:N87)</f>
        <v>0</v>
      </c>
    </row>
    <row r="88" spans="1:15" ht="12.75">
      <c r="A88" s="48" t="s">
        <v>36</v>
      </c>
      <c r="B88" s="68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2">
        <f>SUM(C88:N88)</f>
        <v>0</v>
      </c>
    </row>
    <row r="89" spans="1:15" ht="12.75">
      <c r="A89" s="48" t="s">
        <v>60</v>
      </c>
      <c r="B89" s="68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2">
        <f>SUM(C89:N89)</f>
        <v>0</v>
      </c>
    </row>
    <row r="90" spans="1:15" ht="12.75">
      <c r="A90" s="45" t="s">
        <v>99</v>
      </c>
      <c r="B90" s="68"/>
      <c r="C90" s="69"/>
      <c r="D90" s="69"/>
      <c r="E90" s="69"/>
      <c r="F90" s="69"/>
      <c r="G90" s="69"/>
      <c r="H90" s="69"/>
      <c r="I90" s="69"/>
      <c r="J90" s="69"/>
      <c r="K90" s="69"/>
      <c r="L90" s="75"/>
      <c r="M90" s="69"/>
      <c r="N90" s="69"/>
      <c r="O90" s="2">
        <f>SUM(C90:N90)</f>
        <v>0</v>
      </c>
    </row>
    <row r="91" spans="1:15" ht="12.75">
      <c r="A91" s="48" t="s">
        <v>79</v>
      </c>
      <c r="B91" s="68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2">
        <f>SUM(C91:N91)</f>
        <v>0</v>
      </c>
    </row>
    <row r="93" spans="1:14" ht="12.75">
      <c r="A93" s="25" t="s">
        <v>81</v>
      </c>
      <c r="C93" s="4">
        <f aca="true" t="shared" si="3" ref="C93:N93">C27-C87-C88-C89-C90</f>
        <v>0</v>
      </c>
      <c r="D93" s="4">
        <f t="shared" si="3"/>
        <v>0</v>
      </c>
      <c r="E93" s="4">
        <f t="shared" si="3"/>
        <v>0</v>
      </c>
      <c r="F93" s="4">
        <f t="shared" si="3"/>
        <v>0</v>
      </c>
      <c r="G93" s="4">
        <f t="shared" si="3"/>
        <v>0</v>
      </c>
      <c r="H93" s="4">
        <f t="shared" si="3"/>
        <v>0</v>
      </c>
      <c r="I93" s="4">
        <f t="shared" si="3"/>
        <v>0</v>
      </c>
      <c r="J93" s="4">
        <f t="shared" si="3"/>
        <v>0</v>
      </c>
      <c r="K93" s="4">
        <f t="shared" si="3"/>
        <v>0</v>
      </c>
      <c r="L93" s="4">
        <f t="shared" si="3"/>
        <v>0</v>
      </c>
      <c r="M93" s="4">
        <f t="shared" si="3"/>
        <v>0</v>
      </c>
      <c r="N93" s="4">
        <f t="shared" si="3"/>
        <v>0</v>
      </c>
    </row>
    <row r="94" ht="12.75">
      <c r="A94" s="25"/>
    </row>
    <row r="100" spans="1:5" ht="12.75">
      <c r="A100" s="17" t="s">
        <v>88</v>
      </c>
      <c r="B100" s="18"/>
      <c r="C100" s="19"/>
      <c r="D100" s="18"/>
      <c r="E100" s="18"/>
    </row>
    <row r="101" spans="1:5" ht="12.75">
      <c r="A101" s="17"/>
      <c r="B101" s="18"/>
      <c r="C101" s="19"/>
      <c r="D101" s="18"/>
      <c r="E101" s="18"/>
    </row>
    <row r="102" spans="1:5" ht="13.5" thickBot="1">
      <c r="A102" s="17" t="s">
        <v>82</v>
      </c>
      <c r="B102" s="20">
        <f>O82</f>
        <v>0</v>
      </c>
      <c r="C102" s="19"/>
      <c r="D102" s="18"/>
      <c r="E102" s="18"/>
    </row>
    <row r="103" spans="1:5" ht="12.75">
      <c r="A103" s="18"/>
      <c r="B103" s="18"/>
      <c r="C103" s="19"/>
      <c r="D103" s="18"/>
      <c r="E103" s="18"/>
    </row>
    <row r="104" spans="1:5" ht="13.5" thickBot="1">
      <c r="A104" s="21" t="s">
        <v>83</v>
      </c>
      <c r="B104" s="21" t="s">
        <v>84</v>
      </c>
      <c r="C104" s="22" t="s">
        <v>85</v>
      </c>
      <c r="D104" s="21" t="s">
        <v>86</v>
      </c>
      <c r="E104" s="21" t="s">
        <v>87</v>
      </c>
    </row>
    <row r="105" spans="1:5" ht="13.5" thickTop="1">
      <c r="A105" s="18" t="s">
        <v>90</v>
      </c>
      <c r="B105" s="23">
        <v>0.15</v>
      </c>
      <c r="C105" s="19">
        <f>$B$102*B105</f>
        <v>0</v>
      </c>
      <c r="D105" s="24">
        <f>C87+D87</f>
        <v>0</v>
      </c>
      <c r="E105" s="24">
        <f>+C105-D105</f>
        <v>0</v>
      </c>
    </row>
    <row r="106" spans="1:5" ht="12.75">
      <c r="A106" s="18" t="s">
        <v>91</v>
      </c>
      <c r="B106" s="23">
        <f>45%-B105</f>
        <v>0.30000000000000004</v>
      </c>
      <c r="C106" s="19">
        <f>$B$102*B106</f>
        <v>0</v>
      </c>
      <c r="D106" s="24">
        <f>SUM(C87:G87)</f>
        <v>0</v>
      </c>
      <c r="E106" s="24">
        <f>+C106-D106</f>
        <v>0</v>
      </c>
    </row>
    <row r="107" spans="1:5" ht="12.75">
      <c r="A107" s="18" t="s">
        <v>92</v>
      </c>
      <c r="B107" s="23">
        <v>0.6</v>
      </c>
      <c r="C107" s="19">
        <f>$B$102*B107</f>
        <v>0</v>
      </c>
      <c r="D107" s="24">
        <f>SUM(C87:J87)</f>
        <v>0</v>
      </c>
      <c r="E107" s="24">
        <f>+C107-D107</f>
        <v>0</v>
      </c>
    </row>
    <row r="108" spans="1:5" ht="12.75">
      <c r="A108" s="18" t="s">
        <v>93</v>
      </c>
      <c r="B108" s="23">
        <v>1</v>
      </c>
      <c r="C108" s="19">
        <f>$B$102*B108</f>
        <v>0</v>
      </c>
      <c r="D108" s="24">
        <f>SUM(C87:N87)</f>
        <v>0</v>
      </c>
      <c r="E108" s="24">
        <f>+C108-D108</f>
        <v>0</v>
      </c>
    </row>
    <row r="109" spans="1:5" ht="12.75">
      <c r="A109" s="18"/>
      <c r="B109" s="18"/>
      <c r="C109" s="19"/>
      <c r="D109" s="18"/>
      <c r="E109" s="18"/>
    </row>
  </sheetData>
  <sheetProtection password="CA98" sheet="1" objects="1" scenarios="1"/>
  <mergeCells count="1">
    <mergeCell ref="A1:E1"/>
  </mergeCells>
  <hyperlinks>
    <hyperlink ref="A1" r:id="rId1" display="http://www.PankajBatra.com"/>
  </hyperlinks>
  <printOptions horizontalCentered="1"/>
  <pageMargins left="0" right="0" top="0" bottom="0" header="0" footer="0"/>
  <pageSetup fitToHeight="1" fitToWidth="1" horizontalDpi="600" verticalDpi="600" orientation="landscape" paperSize="9" r:id="rId2"/>
  <ignoredErrors>
    <ignoredError sqref="D106:D107" formulaRange="1"/>
    <ignoredError sqref="D108" unlockedFormula="1"/>
    <ignoredError sqref="O6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impetus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Pankaj Batra</dc:creator>
  <cp:keywords/>
  <dc:description/>
  <cp:lastModifiedBy> </cp:lastModifiedBy>
  <cp:lastPrinted>2005-07-21T07:32:21Z</cp:lastPrinted>
  <dcterms:created xsi:type="dcterms:W3CDTF">2004-12-23T07:38:21Z</dcterms:created>
  <dcterms:modified xsi:type="dcterms:W3CDTF">2010-04-19T04:18:26Z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-771808776</vt:i4>
  </property>
  <property fmtid="{D5CDD505-2E9C-101B-9397-08002B2CF9AE}" pid="3" name="_EmailSubject">
    <vt:lpwstr>Upload</vt:lpwstr>
  </property>
  <property fmtid="{D5CDD505-2E9C-101B-9397-08002B2CF9AE}" pid="4" name="_AuthorEmail">
    <vt:lpwstr>hemant.karandikar@impetus.co.in</vt:lpwstr>
  </property>
  <property fmtid="{D5CDD505-2E9C-101B-9397-08002B2CF9AE}" pid="5" name="_AuthorEmailDisplayName">
    <vt:lpwstr>Hemant Karandikar</vt:lpwstr>
  </property>
  <property fmtid="{D5CDD505-2E9C-101B-9397-08002B2CF9AE}" pid="6" name="_PreviousAdHocReviewCycleID">
    <vt:i4>-1174327945</vt:i4>
  </property>
  <property fmtid="{D5CDD505-2E9C-101B-9397-08002B2CF9AE}" pid="7" name="_ReviewingToolsShownOnce">
    <vt:lpwstr/>
  </property>
</Properties>
</file>